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9735" tabRatio="931"/>
  </bookViews>
  <sheets>
    <sheet name="Приложение 1 (чист)" sheetId="17" r:id="rId1"/>
    <sheet name="ОБАС " sheetId="1" state="hidden" r:id="rId2"/>
    <sheet name="Лист1" sheetId="3" state="hidden" r:id="rId3"/>
  </sheets>
  <definedNames>
    <definedName name="_xlnm._FilterDatabase" localSheetId="1" hidden="1">'ОБАС '!$A$17:$GX$17</definedName>
    <definedName name="_xlnm._FilterDatabase" localSheetId="0" hidden="1">'Приложение 1 (чист)'!$AB$13:$AK$716</definedName>
    <definedName name="_xlnm.Print_Titles" localSheetId="1">'ОБАС '!$13:$15</definedName>
    <definedName name="_xlnm.Print_Titles" localSheetId="0">'Приложение 1 (чист)'!$9:$13</definedName>
    <definedName name="_xlnm.Print_Area" localSheetId="1">'ОБАС '!$A$1:$BJ$713</definedName>
  </definedNames>
  <calcPr calcId="125725"/>
</workbook>
</file>

<file path=xl/calcChain.xml><?xml version="1.0" encoding="utf-8"?>
<calcChain xmlns="http://schemas.openxmlformats.org/spreadsheetml/2006/main">
  <c r="AJ203" i="17"/>
  <c r="AI203"/>
  <c r="AH203"/>
  <c r="AG203"/>
  <c r="AF203"/>
  <c r="AE203"/>
  <c r="AD203"/>
  <c r="AJ208"/>
  <c r="AF202" l="1"/>
  <c r="AE202"/>
  <c r="AJ207"/>
  <c r="AF178"/>
  <c r="AG82"/>
  <c r="AF82"/>
  <c r="AF81"/>
  <c r="AE82"/>
  <c r="AF153"/>
  <c r="AJ163"/>
  <c r="AF110"/>
  <c r="AE110"/>
  <c r="AJ117"/>
  <c r="AJ115"/>
  <c r="AI84"/>
  <c r="AH84"/>
  <c r="AG84"/>
  <c r="AF84"/>
  <c r="AF95"/>
  <c r="AJ100"/>
  <c r="AD84"/>
  <c r="AE27"/>
  <c r="AD27"/>
  <c r="AI27"/>
  <c r="AH27"/>
  <c r="AG27"/>
  <c r="AF28"/>
  <c r="AE28"/>
  <c r="AF27"/>
  <c r="AF73"/>
  <c r="AE73"/>
  <c r="AF63"/>
  <c r="AG63"/>
  <c r="AE63"/>
  <c r="AF41"/>
  <c r="AF38" s="1"/>
  <c r="AE41"/>
  <c r="AE38" s="1"/>
  <c r="AE26" s="1"/>
  <c r="AJ61"/>
  <c r="AJ60"/>
  <c r="AE179"/>
  <c r="AE84"/>
  <c r="AF26" l="1"/>
  <c r="AF80"/>
  <c r="AJ79"/>
  <c r="AJ78"/>
  <c r="AJ76"/>
  <c r="AJ75"/>
  <c r="AJ74"/>
  <c r="AG73"/>
  <c r="AH73"/>
  <c r="AI73"/>
  <c r="AD73"/>
  <c r="AH63"/>
  <c r="AI63"/>
  <c r="AJ134"/>
  <c r="AE133"/>
  <c r="AG129"/>
  <c r="AH129"/>
  <c r="AI129"/>
  <c r="AF16"/>
  <c r="AH82"/>
  <c r="AI82"/>
  <c r="AG179"/>
  <c r="AH179"/>
  <c r="AI179"/>
  <c r="AE188"/>
  <c r="AG188"/>
  <c r="AH188"/>
  <c r="AI188"/>
  <c r="AG110"/>
  <c r="AH110"/>
  <c r="AI110"/>
  <c r="AE102"/>
  <c r="AE81" s="1"/>
  <c r="AG102"/>
  <c r="AG81" s="1"/>
  <c r="AH102"/>
  <c r="AH81" s="1"/>
  <c r="AI102"/>
  <c r="AI81" s="1"/>
  <c r="AJ102"/>
  <c r="AG28"/>
  <c r="AH28"/>
  <c r="AI28"/>
  <c r="AF14" l="1"/>
  <c r="AE129"/>
  <c r="AE178"/>
  <c r="AG16"/>
  <c r="AJ73"/>
  <c r="AH16"/>
  <c r="AI16"/>
  <c r="AH178"/>
  <c r="AE16"/>
  <c r="AI178"/>
  <c r="AG178"/>
  <c r="AD102"/>
  <c r="AD81" s="1"/>
  <c r="AJ72"/>
  <c r="AJ71"/>
  <c r="AJ50"/>
  <c r="AD82"/>
  <c r="AD110"/>
  <c r="AD63"/>
  <c r="AJ127" l="1"/>
  <c r="AJ125"/>
  <c r="AE95" l="1"/>
  <c r="AG95"/>
  <c r="AH95"/>
  <c r="AI95"/>
  <c r="AD95"/>
  <c r="AJ135" l="1"/>
  <c r="AE161"/>
  <c r="AJ159"/>
  <c r="AE157"/>
  <c r="AJ65"/>
  <c r="AJ42"/>
  <c r="AG41"/>
  <c r="AG38" s="1"/>
  <c r="AH41"/>
  <c r="AI41"/>
  <c r="AD188"/>
  <c r="AJ188" s="1"/>
  <c r="AI38" l="1"/>
  <c r="AI26" s="1"/>
  <c r="AH38"/>
  <c r="AH26" s="1"/>
  <c r="AE153"/>
  <c r="AE80" s="1"/>
  <c r="AE14" s="1"/>
  <c r="AI153"/>
  <c r="AI80" s="1"/>
  <c r="AH153"/>
  <c r="AH80" s="1"/>
  <c r="AG153"/>
  <c r="AG80" s="1"/>
  <c r="AG26"/>
  <c r="AJ197" l="1"/>
  <c r="AJ198"/>
  <c r="AJ199"/>
  <c r="AJ200"/>
  <c r="AJ201"/>
  <c r="AJ123"/>
  <c r="AJ58"/>
  <c r="AJ113"/>
  <c r="AJ96"/>
  <c r="AJ119"/>
  <c r="AJ121"/>
  <c r="AJ158"/>
  <c r="AJ162"/>
  <c r="AJ97"/>
  <c r="AJ82" s="1"/>
  <c r="AJ43"/>
  <c r="AJ28" s="1"/>
  <c r="AE15"/>
  <c r="AG202"/>
  <c r="AG15" s="1"/>
  <c r="AH202"/>
  <c r="AH15" s="1"/>
  <c r="AI202"/>
  <c r="AI15" s="1"/>
  <c r="AJ56"/>
  <c r="AJ54"/>
  <c r="AJ27" s="1"/>
  <c r="AJ67"/>
  <c r="AJ63" s="1"/>
  <c r="AJ181"/>
  <c r="AJ179" s="1"/>
  <c r="AJ190"/>
  <c r="AJ196"/>
  <c r="AJ205"/>
  <c r="AJ206"/>
  <c r="AD133"/>
  <c r="AD157"/>
  <c r="AJ157" s="1"/>
  <c r="AJ118"/>
  <c r="AJ70"/>
  <c r="AE171"/>
  <c r="AF171"/>
  <c r="AG171"/>
  <c r="AH171"/>
  <c r="AI171"/>
  <c r="AD171"/>
  <c r="AD161"/>
  <c r="AJ161" s="1"/>
  <c r="AD28"/>
  <c r="AD16" s="1"/>
  <c r="AD179"/>
  <c r="AD178" s="1"/>
  <c r="AD202"/>
  <c r="AD41"/>
  <c r="AD38" s="1"/>
  <c r="AD26" s="1"/>
  <c r="AI18" i="1"/>
  <c r="AK18"/>
  <c r="AM18"/>
  <c r="AO18"/>
  <c r="AQ18"/>
  <c r="AR18"/>
  <c r="AT18"/>
  <c r="AU18"/>
  <c r="AV18"/>
  <c r="AW18"/>
  <c r="AX18"/>
  <c r="AY18"/>
  <c r="AZ18"/>
  <c r="BA18"/>
  <c r="BB18"/>
  <c r="BC18"/>
  <c r="BD18"/>
  <c r="BE18"/>
  <c r="BF18"/>
  <c r="BG18"/>
  <c r="BH18"/>
  <c r="BI18"/>
  <c r="AL19"/>
  <c r="AP19"/>
  <c r="AL21"/>
  <c r="AP21"/>
  <c r="AL26"/>
  <c r="AP26"/>
  <c r="AL27"/>
  <c r="AP27"/>
  <c r="AL31"/>
  <c r="AP31"/>
  <c r="AL32"/>
  <c r="AP32"/>
  <c r="AL33"/>
  <c r="AP33"/>
  <c r="AL34"/>
  <c r="AP34"/>
  <c r="AL35"/>
  <c r="AP35"/>
  <c r="AL39"/>
  <c r="AP39"/>
  <c r="AL40"/>
  <c r="AP40"/>
  <c r="AS40" s="1"/>
  <c r="AL41"/>
  <c r="AP41"/>
  <c r="AL42"/>
  <c r="AP42"/>
  <c r="AL43"/>
  <c r="AP43"/>
  <c r="AL44"/>
  <c r="AP44"/>
  <c r="AL45"/>
  <c r="AP45"/>
  <c r="AL46"/>
  <c r="AP46"/>
  <c r="AL47"/>
  <c r="AP47"/>
  <c r="AL48"/>
  <c r="AP48"/>
  <c r="AL49"/>
  <c r="AP49"/>
  <c r="AL50"/>
  <c r="AP50"/>
  <c r="AL51"/>
  <c r="AP51"/>
  <c r="AL52"/>
  <c r="AP52"/>
  <c r="AL53"/>
  <c r="AP53"/>
  <c r="AL54"/>
  <c r="AP54"/>
  <c r="AS54"/>
  <c r="AL56"/>
  <c r="AP56"/>
  <c r="AL57"/>
  <c r="AP57"/>
  <c r="AL58"/>
  <c r="AP58"/>
  <c r="AL59"/>
  <c r="AP59"/>
  <c r="AS59" s="1"/>
  <c r="AL60"/>
  <c r="AP60"/>
  <c r="AL63"/>
  <c r="AP63"/>
  <c r="AL64"/>
  <c r="AP64"/>
  <c r="AL97"/>
  <c r="AP97"/>
  <c r="AS97" s="1"/>
  <c r="AL98"/>
  <c r="AP98"/>
  <c r="AL99"/>
  <c r="AP99"/>
  <c r="AL100"/>
  <c r="AP100"/>
  <c r="AL101"/>
  <c r="AP101"/>
  <c r="AL102"/>
  <c r="AP102"/>
  <c r="AL103"/>
  <c r="AP103"/>
  <c r="AL104"/>
  <c r="AP104"/>
  <c r="AL105"/>
  <c r="AP105"/>
  <c r="AL106"/>
  <c r="AP106"/>
  <c r="AL107"/>
  <c r="AP107"/>
  <c r="AL109"/>
  <c r="AP109"/>
  <c r="AL110"/>
  <c r="AP110"/>
  <c r="AL111"/>
  <c r="AP111"/>
  <c r="AL112"/>
  <c r="AP112"/>
  <c r="AL113"/>
  <c r="AP113"/>
  <c r="AL114"/>
  <c r="AP114"/>
  <c r="AL115"/>
  <c r="AP115"/>
  <c r="AL116"/>
  <c r="AP116"/>
  <c r="AL117"/>
  <c r="AP117"/>
  <c r="AL118"/>
  <c r="AP118"/>
  <c r="AL119"/>
  <c r="AP119"/>
  <c r="AL120"/>
  <c r="AP120"/>
  <c r="AL121"/>
  <c r="AP121"/>
  <c r="AL122"/>
  <c r="AP122"/>
  <c r="AL123"/>
  <c r="AP123"/>
  <c r="AL124"/>
  <c r="AP124"/>
  <c r="AL125"/>
  <c r="AP125"/>
  <c r="AL126"/>
  <c r="AP126"/>
  <c r="AL127"/>
  <c r="AP127"/>
  <c r="AL128"/>
  <c r="AP128"/>
  <c r="AL129"/>
  <c r="AP129"/>
  <c r="AL130"/>
  <c r="AP130"/>
  <c r="AL131"/>
  <c r="AP131"/>
  <c r="AL132"/>
  <c r="AP132"/>
  <c r="AL133"/>
  <c r="AP133"/>
  <c r="AL134"/>
  <c r="AP134"/>
  <c r="AL135"/>
  <c r="AP135"/>
  <c r="AL136"/>
  <c r="AP136"/>
  <c r="AL137"/>
  <c r="AP137"/>
  <c r="AL138"/>
  <c r="AP138"/>
  <c r="AL139"/>
  <c r="AP139"/>
  <c r="AL140"/>
  <c r="AP140"/>
  <c r="AL141"/>
  <c r="AP141"/>
  <c r="AL142"/>
  <c r="AP142"/>
  <c r="AL143"/>
  <c r="AP143"/>
  <c r="AL144"/>
  <c r="AP144"/>
  <c r="AL145"/>
  <c r="AP145"/>
  <c r="AL148"/>
  <c r="AP148"/>
  <c r="AL149"/>
  <c r="AP149"/>
  <c r="AL150"/>
  <c r="AP150"/>
  <c r="AL151"/>
  <c r="AP151"/>
  <c r="AL152"/>
  <c r="AP152"/>
  <c r="AL153"/>
  <c r="AP153"/>
  <c r="AL154"/>
  <c r="AP154"/>
  <c r="AL155"/>
  <c r="AP155"/>
  <c r="AL156"/>
  <c r="AP156"/>
  <c r="AL157"/>
  <c r="AP157"/>
  <c r="AL158"/>
  <c r="AP158"/>
  <c r="AL159"/>
  <c r="AP159"/>
  <c r="AL160"/>
  <c r="AP160"/>
  <c r="AL161"/>
  <c r="AP161"/>
  <c r="AL162"/>
  <c r="AP162"/>
  <c r="AL163"/>
  <c r="AP163"/>
  <c r="AL164"/>
  <c r="AP164"/>
  <c r="AL165"/>
  <c r="AP165"/>
  <c r="AG166"/>
  <c r="AG18" s="1"/>
  <c r="AH166"/>
  <c r="AL166"/>
  <c r="AP166"/>
  <c r="AL167"/>
  <c r="AP167"/>
  <c r="AL168"/>
  <c r="AP168"/>
  <c r="AL169"/>
  <c r="AP169"/>
  <c r="AL170"/>
  <c r="AP170"/>
  <c r="AL173"/>
  <c r="AP173"/>
  <c r="AL174"/>
  <c r="AP174"/>
  <c r="AL175"/>
  <c r="AP175"/>
  <c r="AL176"/>
  <c r="AP176"/>
  <c r="AL177"/>
  <c r="AP177"/>
  <c r="AL178"/>
  <c r="AP178"/>
  <c r="AL179"/>
  <c r="AP179"/>
  <c r="AL180"/>
  <c r="AP180"/>
  <c r="AL181"/>
  <c r="AP181"/>
  <c r="AL182"/>
  <c r="AP182"/>
  <c r="AL183"/>
  <c r="AP183"/>
  <c r="AL184"/>
  <c r="AP184"/>
  <c r="AL185"/>
  <c r="AP185"/>
  <c r="AL186"/>
  <c r="AP186"/>
  <c r="AL187"/>
  <c r="AP187"/>
  <c r="AL188"/>
  <c r="AP188"/>
  <c r="AL189"/>
  <c r="AP189"/>
  <c r="AL190"/>
  <c r="AP190"/>
  <c r="AL191"/>
  <c r="AP191"/>
  <c r="AL192"/>
  <c r="AP192"/>
  <c r="AL193"/>
  <c r="AP193"/>
  <c r="AL194"/>
  <c r="AP194"/>
  <c r="AL195"/>
  <c r="AP195"/>
  <c r="AL196"/>
  <c r="AP196"/>
  <c r="AL197"/>
  <c r="AP197"/>
  <c r="AL198"/>
  <c r="AP198"/>
  <c r="AL199"/>
  <c r="AP199"/>
  <c r="AL200"/>
  <c r="AP200"/>
  <c r="AL204"/>
  <c r="AP204"/>
  <c r="AL205"/>
  <c r="AP205"/>
  <c r="AL206"/>
  <c r="AP206"/>
  <c r="AL207"/>
  <c r="AP207"/>
  <c r="AL208"/>
  <c r="AP208"/>
  <c r="AL209"/>
  <c r="AP209"/>
  <c r="AL210"/>
  <c r="AP210"/>
  <c r="AL211"/>
  <c r="AP211"/>
  <c r="AL212"/>
  <c r="AP212"/>
  <c r="AL213"/>
  <c r="AP213"/>
  <c r="AL214"/>
  <c r="AP214"/>
  <c r="AS214" s="1"/>
  <c r="AL215"/>
  <c r="AP215"/>
  <c r="AL216"/>
  <c r="AP216"/>
  <c r="AL217"/>
  <c r="AP217"/>
  <c r="AL218"/>
  <c r="AP218"/>
  <c r="AL219"/>
  <c r="AP219"/>
  <c r="AL220"/>
  <c r="AP220"/>
  <c r="AL221"/>
  <c r="AP221"/>
  <c r="AL224"/>
  <c r="AP224"/>
  <c r="AL226"/>
  <c r="AP226"/>
  <c r="AL227"/>
  <c r="AP227"/>
  <c r="AL228"/>
  <c r="AN228"/>
  <c r="AL229"/>
  <c r="AP229"/>
  <c r="AL230"/>
  <c r="AP230"/>
  <c r="AL231"/>
  <c r="AP231"/>
  <c r="AL232"/>
  <c r="AP232"/>
  <c r="AL233"/>
  <c r="AP233"/>
  <c r="AL234"/>
  <c r="AP234"/>
  <c r="AL235"/>
  <c r="AP235"/>
  <c r="AS235" s="1"/>
  <c r="AL236"/>
  <c r="AP236"/>
  <c r="AL237"/>
  <c r="AP237"/>
  <c r="AL238"/>
  <c r="AP238"/>
  <c r="AL239"/>
  <c r="AP239"/>
  <c r="AL240"/>
  <c r="AP240"/>
  <c r="AL241"/>
  <c r="AP241"/>
  <c r="AL242"/>
  <c r="AP242"/>
  <c r="AL243"/>
  <c r="AP243"/>
  <c r="AL244"/>
  <c r="AP244"/>
  <c r="AL245"/>
  <c r="AP245"/>
  <c r="AL248"/>
  <c r="AP248"/>
  <c r="AL249"/>
  <c r="AP249"/>
  <c r="AL250"/>
  <c r="AP250"/>
  <c r="AL251"/>
  <c r="AP251"/>
  <c r="AL252"/>
  <c r="AP252"/>
  <c r="AL253"/>
  <c r="AP253"/>
  <c r="AS253" s="1"/>
  <c r="AL254"/>
  <c r="AP254"/>
  <c r="AL255"/>
  <c r="AP255"/>
  <c r="AL256"/>
  <c r="AP256"/>
  <c r="AL257"/>
  <c r="AP257"/>
  <c r="AL258"/>
  <c r="AP258"/>
  <c r="AL259"/>
  <c r="AP259"/>
  <c r="AL260"/>
  <c r="AP260"/>
  <c r="AL261"/>
  <c r="AP261"/>
  <c r="AS261" s="1"/>
  <c r="AL262"/>
  <c r="AP262"/>
  <c r="AL264"/>
  <c r="AP264"/>
  <c r="AS264" s="1"/>
  <c r="AL265"/>
  <c r="AN265"/>
  <c r="AL266"/>
  <c r="AP266"/>
  <c r="AL267"/>
  <c r="AP267"/>
  <c r="AL268"/>
  <c r="AP268"/>
  <c r="AL269"/>
  <c r="AP269"/>
  <c r="AL270"/>
  <c r="AP270"/>
  <c r="AS270" s="1"/>
  <c r="AL271"/>
  <c r="AP271"/>
  <c r="AL272"/>
  <c r="AP272"/>
  <c r="AL273"/>
  <c r="AP273"/>
  <c r="AL274"/>
  <c r="AP274"/>
  <c r="AL275"/>
  <c r="AP275"/>
  <c r="AL276"/>
  <c r="AP276"/>
  <c r="AS276" s="1"/>
  <c r="AL277"/>
  <c r="AP277"/>
  <c r="AL278"/>
  <c r="AP278"/>
  <c r="AL279"/>
  <c r="AP279"/>
  <c r="AL280"/>
  <c r="AP280"/>
  <c r="AL281"/>
  <c r="AP281"/>
  <c r="AL282"/>
  <c r="AP282"/>
  <c r="AS282" s="1"/>
  <c r="AL283"/>
  <c r="AP283"/>
  <c r="AL284"/>
  <c r="AP284"/>
  <c r="AS284" s="1"/>
  <c r="AL285"/>
  <c r="AP285"/>
  <c r="AL286"/>
  <c r="AP286"/>
  <c r="AS286" s="1"/>
  <c r="AL287"/>
  <c r="AP287"/>
  <c r="AL288"/>
  <c r="AP288"/>
  <c r="AL289"/>
  <c r="AP289"/>
  <c r="AL290"/>
  <c r="AP290"/>
  <c r="AL291"/>
  <c r="AP291"/>
  <c r="AL292"/>
  <c r="AP292"/>
  <c r="AL293"/>
  <c r="AP293"/>
  <c r="AL294"/>
  <c r="AP294"/>
  <c r="AL295"/>
  <c r="AP295"/>
  <c r="AL296"/>
  <c r="AP296"/>
  <c r="AL297"/>
  <c r="AP297"/>
  <c r="AL298"/>
  <c r="AP298"/>
  <c r="AL299"/>
  <c r="AP299"/>
  <c r="AL300"/>
  <c r="AP300"/>
  <c r="AS300" s="1"/>
  <c r="AL301"/>
  <c r="AP301"/>
  <c r="AL302"/>
  <c r="AP302"/>
  <c r="AL303"/>
  <c r="AP303"/>
  <c r="AL304"/>
  <c r="AP304"/>
  <c r="AS304" s="1"/>
  <c r="AL305"/>
  <c r="AP305"/>
  <c r="AL306"/>
  <c r="AP306"/>
  <c r="AS306" s="1"/>
  <c r="AL307"/>
  <c r="AP307"/>
  <c r="AL308"/>
  <c r="AP308"/>
  <c r="AL309"/>
  <c r="AP309"/>
  <c r="AL310"/>
  <c r="AP310"/>
  <c r="AL311"/>
  <c r="AP311"/>
  <c r="AL312"/>
  <c r="AP312"/>
  <c r="AL313"/>
  <c r="AP313"/>
  <c r="AL314"/>
  <c r="AP314"/>
  <c r="AS314" s="1"/>
  <c r="AL315"/>
  <c r="AP315"/>
  <c r="AL316"/>
  <c r="AP316"/>
  <c r="AL317"/>
  <c r="AP317"/>
  <c r="AL318"/>
  <c r="AP318"/>
  <c r="AL319"/>
  <c r="AP319"/>
  <c r="AL320"/>
  <c r="AP320"/>
  <c r="AL321"/>
  <c r="AP321"/>
  <c r="AL322"/>
  <c r="AP322"/>
  <c r="AL323"/>
  <c r="AP323"/>
  <c r="AL324"/>
  <c r="AP324"/>
  <c r="AS324" s="1"/>
  <c r="AL325"/>
  <c r="AP325"/>
  <c r="AL326"/>
  <c r="AP326"/>
  <c r="AL327"/>
  <c r="AP327"/>
  <c r="AL328"/>
  <c r="AP328"/>
  <c r="AL329"/>
  <c r="AP329"/>
  <c r="AL330"/>
  <c r="AP330"/>
  <c r="AL331"/>
  <c r="AP331"/>
  <c r="AL332"/>
  <c r="AP332"/>
  <c r="AL333"/>
  <c r="AP333"/>
  <c r="AL334"/>
  <c r="AP334"/>
  <c r="AL335"/>
  <c r="AP335"/>
  <c r="AL336"/>
  <c r="AP336"/>
  <c r="AL337"/>
  <c r="AP337"/>
  <c r="AL338"/>
  <c r="AP338"/>
  <c r="AL339"/>
  <c r="AP339"/>
  <c r="AL340"/>
  <c r="AP340"/>
  <c r="AL341"/>
  <c r="AP341"/>
  <c r="AL342"/>
  <c r="AP342"/>
  <c r="AL343"/>
  <c r="AP343"/>
  <c r="AL344"/>
  <c r="AP344"/>
  <c r="AL345"/>
  <c r="AP345"/>
  <c r="AL346"/>
  <c r="AP346"/>
  <c r="AS346" s="1"/>
  <c r="AL347"/>
  <c r="AP347"/>
  <c r="AL348"/>
  <c r="AP348"/>
  <c r="AS348" s="1"/>
  <c r="AL349"/>
  <c r="AP349"/>
  <c r="AL350"/>
  <c r="AP350"/>
  <c r="AL351"/>
  <c r="AP351"/>
  <c r="AL352"/>
  <c r="AP352"/>
  <c r="AL353"/>
  <c r="AP353"/>
  <c r="AL354"/>
  <c r="AP354"/>
  <c r="AL355"/>
  <c r="AP355"/>
  <c r="AL356"/>
  <c r="AP356"/>
  <c r="AL357"/>
  <c r="AP357"/>
  <c r="AL358"/>
  <c r="AP358"/>
  <c r="AS358" s="1"/>
  <c r="AL359"/>
  <c r="AP359"/>
  <c r="AL360"/>
  <c r="AP360"/>
  <c r="AL361"/>
  <c r="AP361"/>
  <c r="AL363"/>
  <c r="AP363"/>
  <c r="AL364"/>
  <c r="AP364"/>
  <c r="AL365"/>
  <c r="AP365"/>
  <c r="AL370"/>
  <c r="AP370"/>
  <c r="AL371"/>
  <c r="AP371"/>
  <c r="AL378"/>
  <c r="AP378"/>
  <c r="AL379"/>
  <c r="AP379"/>
  <c r="AL380"/>
  <c r="AP380"/>
  <c r="AL381"/>
  <c r="AP381"/>
  <c r="AS381" s="1"/>
  <c r="AL382"/>
  <c r="AP382"/>
  <c r="AL383"/>
  <c r="AP383"/>
  <c r="AS383" s="1"/>
  <c r="AL384"/>
  <c r="AP384"/>
  <c r="AL385"/>
  <c r="AP385"/>
  <c r="AL386"/>
  <c r="AP386"/>
  <c r="AL387"/>
  <c r="AP387"/>
  <c r="AL388"/>
  <c r="AP388"/>
  <c r="AL389"/>
  <c r="AP389"/>
  <c r="AL390"/>
  <c r="AP390"/>
  <c r="AL391"/>
  <c r="AP391"/>
  <c r="AL392"/>
  <c r="AP392"/>
  <c r="AL393"/>
  <c r="AP393"/>
  <c r="AL394"/>
  <c r="AP394"/>
  <c r="AL395"/>
  <c r="AP395"/>
  <c r="AL396"/>
  <c r="AP396"/>
  <c r="AL402"/>
  <c r="AP402"/>
  <c r="AL403"/>
  <c r="AP403"/>
  <c r="AL404"/>
  <c r="AP404"/>
  <c r="AS404" s="1"/>
  <c r="AL405"/>
  <c r="AP405"/>
  <c r="AL406"/>
  <c r="AP406"/>
  <c r="AL407"/>
  <c r="AP407"/>
  <c r="AL408"/>
  <c r="AP408"/>
  <c r="AL409"/>
  <c r="AP409"/>
  <c r="AL410"/>
  <c r="AP410"/>
  <c r="AL411"/>
  <c r="AP411"/>
  <c r="AL412"/>
  <c r="AP412"/>
  <c r="AL413"/>
  <c r="AP413"/>
  <c r="AL414"/>
  <c r="AP414"/>
  <c r="AL415"/>
  <c r="AP415"/>
  <c r="AL416"/>
  <c r="AP416"/>
  <c r="AL417"/>
  <c r="AP417"/>
  <c r="AL424"/>
  <c r="AP424"/>
  <c r="AS424" s="1"/>
  <c r="AL425"/>
  <c r="AP425"/>
  <c r="AL426"/>
  <c r="AP426"/>
  <c r="AL427"/>
  <c r="AP427"/>
  <c r="AL428"/>
  <c r="AP428"/>
  <c r="AL429"/>
  <c r="AP429"/>
  <c r="AL430"/>
  <c r="AP430"/>
  <c r="AL431"/>
  <c r="AP431"/>
  <c r="AL432"/>
  <c r="AP432"/>
  <c r="AL433"/>
  <c r="AP433"/>
  <c r="AL434"/>
  <c r="AP434"/>
  <c r="AS434" s="1"/>
  <c r="AL439"/>
  <c r="AP439"/>
  <c r="AL440"/>
  <c r="AP440"/>
  <c r="AJ447"/>
  <c r="AP447"/>
  <c r="AL450"/>
  <c r="AP450"/>
  <c r="AS450" s="1"/>
  <c r="AL451"/>
  <c r="AP451"/>
  <c r="AL452"/>
  <c r="AP452"/>
  <c r="AL453"/>
  <c r="AP453"/>
  <c r="AL458"/>
  <c r="AP458"/>
  <c r="AL459"/>
  <c r="AP459"/>
  <c r="AL460"/>
  <c r="AP460"/>
  <c r="AL461"/>
  <c r="AP461"/>
  <c r="AL462"/>
  <c r="AP462"/>
  <c r="AL463"/>
  <c r="AP463"/>
  <c r="AL464"/>
  <c r="AP464"/>
  <c r="AL465"/>
  <c r="AP465"/>
  <c r="AJ466"/>
  <c r="AL466" s="1"/>
  <c r="AP466"/>
  <c r="AL467"/>
  <c r="AP467"/>
  <c r="AL468"/>
  <c r="AP468"/>
  <c r="AL469"/>
  <c r="AP469"/>
  <c r="AL470"/>
  <c r="AP470"/>
  <c r="AJ471"/>
  <c r="AL471" s="1"/>
  <c r="AS471" s="1"/>
  <c r="AP471"/>
  <c r="AL472"/>
  <c r="AP472"/>
  <c r="AS472" s="1"/>
  <c r="AL473"/>
  <c r="AP473"/>
  <c r="AL474"/>
  <c r="AP474"/>
  <c r="AL475"/>
  <c r="AP475"/>
  <c r="AL476"/>
  <c r="AP476"/>
  <c r="AL477"/>
  <c r="AP477"/>
  <c r="AL478"/>
  <c r="AP478"/>
  <c r="AL479"/>
  <c r="AP479"/>
  <c r="AL480"/>
  <c r="AP480"/>
  <c r="AL481"/>
  <c r="AP481"/>
  <c r="AL482"/>
  <c r="AP482"/>
  <c r="AF483"/>
  <c r="AL483"/>
  <c r="AP483"/>
  <c r="AL484"/>
  <c r="AP484"/>
  <c r="AL485"/>
  <c r="AP485"/>
  <c r="AL486"/>
  <c r="AP486"/>
  <c r="AL487"/>
  <c r="AP487"/>
  <c r="AL488"/>
  <c r="AP488"/>
  <c r="AL489"/>
  <c r="AP489"/>
  <c r="AS489" s="1"/>
  <c r="AL490"/>
  <c r="AP490"/>
  <c r="AL491"/>
  <c r="AP491"/>
  <c r="AS491" s="1"/>
  <c r="AL496"/>
  <c r="AP496"/>
  <c r="AL497"/>
  <c r="AP497"/>
  <c r="AS497" s="1"/>
  <c r="AL498"/>
  <c r="AP498"/>
  <c r="AL499"/>
  <c r="AP499"/>
  <c r="AS499" s="1"/>
  <c r="AL500"/>
  <c r="AP500"/>
  <c r="AL501"/>
  <c r="AP501"/>
  <c r="AL502"/>
  <c r="AP502"/>
  <c r="AL503"/>
  <c r="AP503"/>
  <c r="AS503" s="1"/>
  <c r="AL504"/>
  <c r="AP504"/>
  <c r="AL505"/>
  <c r="AP505"/>
  <c r="AL506"/>
  <c r="AP506"/>
  <c r="AL507"/>
  <c r="AP507"/>
  <c r="AL508"/>
  <c r="AP508"/>
  <c r="AL509"/>
  <c r="AP509"/>
  <c r="AS509" s="1"/>
  <c r="AL510"/>
  <c r="AP510"/>
  <c r="AL511"/>
  <c r="AP511"/>
  <c r="AL512"/>
  <c r="AP512"/>
  <c r="AL513"/>
  <c r="AP513"/>
  <c r="AL516"/>
  <c r="AP516"/>
  <c r="AL517"/>
  <c r="AP517"/>
  <c r="AL518"/>
  <c r="AP518"/>
  <c r="AL519"/>
  <c r="AP519"/>
  <c r="AL520"/>
  <c r="AP520"/>
  <c r="AL521"/>
  <c r="AP521"/>
  <c r="AL522"/>
  <c r="AP522"/>
  <c r="AL523"/>
  <c r="AP523"/>
  <c r="AL524"/>
  <c r="AP524"/>
  <c r="AL525"/>
  <c r="AP525"/>
  <c r="AL528"/>
  <c r="AP528"/>
  <c r="AL529"/>
  <c r="AP529"/>
  <c r="AL530"/>
  <c r="AP530"/>
  <c r="AL531"/>
  <c r="AP531"/>
  <c r="AL532"/>
  <c r="AP532"/>
  <c r="AL533"/>
  <c r="AP533"/>
  <c r="AL534"/>
  <c r="AP534"/>
  <c r="AL535"/>
  <c r="AP535"/>
  <c r="AS535" s="1"/>
  <c r="AL536"/>
  <c r="AP536"/>
  <c r="AL537"/>
  <c r="AP537"/>
  <c r="AL538"/>
  <c r="AP538"/>
  <c r="AL539"/>
  <c r="AP539"/>
  <c r="AL540"/>
  <c r="AP540"/>
  <c r="AL541"/>
  <c r="AP541"/>
  <c r="AL542"/>
  <c r="AP542"/>
  <c r="AL543"/>
  <c r="AP543"/>
  <c r="AL544"/>
  <c r="AP544"/>
  <c r="AL545"/>
  <c r="AP545"/>
  <c r="AL546"/>
  <c r="AP546"/>
  <c r="AL547"/>
  <c r="AP547"/>
  <c r="AL548"/>
  <c r="AP548"/>
  <c r="AL549"/>
  <c r="AP549"/>
  <c r="AL550"/>
  <c r="AP550"/>
  <c r="AL553"/>
  <c r="AP553"/>
  <c r="AL554"/>
  <c r="AP554"/>
  <c r="AL559"/>
  <c r="AP559"/>
  <c r="AL560"/>
  <c r="AP560"/>
  <c r="AL561"/>
  <c r="AP561"/>
  <c r="AL562"/>
  <c r="AP562"/>
  <c r="AL563"/>
  <c r="AP563"/>
  <c r="AL564"/>
  <c r="AP564"/>
  <c r="AL565"/>
  <c r="AP565"/>
  <c r="AS565" s="1"/>
  <c r="AL566"/>
  <c r="AP566"/>
  <c r="AL567"/>
  <c r="AP567"/>
  <c r="AL568"/>
  <c r="AP568"/>
  <c r="AL569"/>
  <c r="AP569"/>
  <c r="AL570"/>
  <c r="AP570"/>
  <c r="AL571"/>
  <c r="AP571"/>
  <c r="AL572"/>
  <c r="AP572"/>
  <c r="AL574"/>
  <c r="AP574"/>
  <c r="AL575"/>
  <c r="AP575"/>
  <c r="AL576"/>
  <c r="AP576"/>
  <c r="AL577"/>
  <c r="AP577"/>
  <c r="AL578"/>
  <c r="AP578"/>
  <c r="AL579"/>
  <c r="AS579" s="1"/>
  <c r="AP579"/>
  <c r="AL580"/>
  <c r="AP580"/>
  <c r="AL581"/>
  <c r="AP581"/>
  <c r="AL582"/>
  <c r="AP582"/>
  <c r="AL583"/>
  <c r="AP583"/>
  <c r="AL584"/>
  <c r="AP584"/>
  <c r="AL585"/>
  <c r="AP585"/>
  <c r="AL586"/>
  <c r="AP586"/>
  <c r="AL587"/>
  <c r="AP587"/>
  <c r="AL588"/>
  <c r="AP588"/>
  <c r="AS588" s="1"/>
  <c r="AL589"/>
  <c r="AP589"/>
  <c r="AL590"/>
  <c r="AP590"/>
  <c r="AL591"/>
  <c r="AP591"/>
  <c r="AL592"/>
  <c r="AP592"/>
  <c r="AL593"/>
  <c r="AP593"/>
  <c r="AL594"/>
  <c r="AP594"/>
  <c r="AL595"/>
  <c r="AP595"/>
  <c r="AL596"/>
  <c r="AP596"/>
  <c r="AL597"/>
  <c r="AP597"/>
  <c r="AL598"/>
  <c r="AP598"/>
  <c r="AL599"/>
  <c r="AP599"/>
  <c r="AL600"/>
  <c r="AP600"/>
  <c r="AL601"/>
  <c r="AP601"/>
  <c r="AL602"/>
  <c r="AP602"/>
  <c r="AL603"/>
  <c r="AP603"/>
  <c r="AL604"/>
  <c r="AP604"/>
  <c r="AS604" s="1"/>
  <c r="AL605"/>
  <c r="AP605"/>
  <c r="AL606"/>
  <c r="AP606"/>
  <c r="AS606" s="1"/>
  <c r="AL607"/>
  <c r="AP607"/>
  <c r="AL608"/>
  <c r="AP608"/>
  <c r="AL609"/>
  <c r="AP609"/>
  <c r="AH610"/>
  <c r="AL610"/>
  <c r="AP610"/>
  <c r="AL611"/>
  <c r="AP611"/>
  <c r="AL612"/>
  <c r="AP612"/>
  <c r="AL613"/>
  <c r="AP613"/>
  <c r="AL614"/>
  <c r="AP614"/>
  <c r="AL615"/>
  <c r="AP615"/>
  <c r="AL616"/>
  <c r="AP616"/>
  <c r="AL617"/>
  <c r="AP617"/>
  <c r="AL618"/>
  <c r="AP618"/>
  <c r="AL619"/>
  <c r="AP619"/>
  <c r="AL620"/>
  <c r="AP620"/>
  <c r="AL621"/>
  <c r="AP621"/>
  <c r="AL622"/>
  <c r="AP622"/>
  <c r="AL623"/>
  <c r="AP623"/>
  <c r="AL624"/>
  <c r="AP624"/>
  <c r="AL625"/>
  <c r="AS625" s="1"/>
  <c r="AP625"/>
  <c r="AL626"/>
  <c r="AP626"/>
  <c r="AL627"/>
  <c r="AP627"/>
  <c r="AL628"/>
  <c r="AP628"/>
  <c r="AL629"/>
  <c r="AS629" s="1"/>
  <c r="AP629"/>
  <c r="AL630"/>
  <c r="AP630"/>
  <c r="AL631"/>
  <c r="AP631"/>
  <c r="AL632"/>
  <c r="AP632"/>
  <c r="AL633"/>
  <c r="AP633"/>
  <c r="AL634"/>
  <c r="AP634"/>
  <c r="AL635"/>
  <c r="AS635" s="1"/>
  <c r="AP635"/>
  <c r="AL636"/>
  <c r="AP636"/>
  <c r="AL637"/>
  <c r="AP637"/>
  <c r="AL638"/>
  <c r="AP638"/>
  <c r="AL639"/>
  <c r="AP639"/>
  <c r="AL640"/>
  <c r="AP640"/>
  <c r="AL641"/>
  <c r="AP641"/>
  <c r="AL642"/>
  <c r="AP642"/>
  <c r="AL643"/>
  <c r="AP643"/>
  <c r="AL644"/>
  <c r="AP644"/>
  <c r="AL645"/>
  <c r="AP645"/>
  <c r="AL646"/>
  <c r="AP646"/>
  <c r="AL647"/>
  <c r="AS647" s="1"/>
  <c r="AP647"/>
  <c r="AL648"/>
  <c r="AP648"/>
  <c r="AL649"/>
  <c r="AP649"/>
  <c r="AL650"/>
  <c r="AP650"/>
  <c r="AL651"/>
  <c r="AP651"/>
  <c r="AL652"/>
  <c r="AP652"/>
  <c r="AL653"/>
  <c r="AP653"/>
  <c r="AL654"/>
  <c r="AP654"/>
  <c r="AL655"/>
  <c r="AS655" s="1"/>
  <c r="AP655"/>
  <c r="AL656"/>
  <c r="AP656"/>
  <c r="AL657"/>
  <c r="AP657"/>
  <c r="AL658"/>
  <c r="AP658"/>
  <c r="AL659"/>
  <c r="AP659"/>
  <c r="AL660"/>
  <c r="AP660"/>
  <c r="AL661"/>
  <c r="AP661"/>
  <c r="AL662"/>
  <c r="AP662"/>
  <c r="AL663"/>
  <c r="AP663"/>
  <c r="AL664"/>
  <c r="AP664"/>
  <c r="AL665"/>
  <c r="AP665"/>
  <c r="AL666"/>
  <c r="AP666"/>
  <c r="AL667"/>
  <c r="AP667"/>
  <c r="AL668"/>
  <c r="AP668"/>
  <c r="AL669"/>
  <c r="AP669"/>
  <c r="AL670"/>
  <c r="AP670"/>
  <c r="AL671"/>
  <c r="AP671"/>
  <c r="AL672"/>
  <c r="AP672"/>
  <c r="AL673"/>
  <c r="AP673"/>
  <c r="AL674"/>
  <c r="AP674"/>
  <c r="AL675"/>
  <c r="AP675"/>
  <c r="AL676"/>
  <c r="AP676"/>
  <c r="AL677"/>
  <c r="AP677"/>
  <c r="AL680"/>
  <c r="AP680"/>
  <c r="AL681"/>
  <c r="AP681"/>
  <c r="AL682"/>
  <c r="AP682"/>
  <c r="AL683"/>
  <c r="AP683"/>
  <c r="AL684"/>
  <c r="AP684"/>
  <c r="AL685"/>
  <c r="AP685"/>
  <c r="AL686"/>
  <c r="AP686"/>
  <c r="AL687"/>
  <c r="AP687"/>
  <c r="AL688"/>
  <c r="AP688"/>
  <c r="AL689"/>
  <c r="AP689"/>
  <c r="AL690"/>
  <c r="AP690"/>
  <c r="AL691"/>
  <c r="AP691"/>
  <c r="AL692"/>
  <c r="AP692"/>
  <c r="AL693"/>
  <c r="AP693"/>
  <c r="AL694"/>
  <c r="AP694"/>
  <c r="AL695"/>
  <c r="AP695"/>
  <c r="AL696"/>
  <c r="AP696"/>
  <c r="AL697"/>
  <c r="AP697"/>
  <c r="AL698"/>
  <c r="AP698"/>
  <c r="AL699"/>
  <c r="AP699"/>
  <c r="AL700"/>
  <c r="AP700"/>
  <c r="AL701"/>
  <c r="AP701"/>
  <c r="AL702"/>
  <c r="AP702"/>
  <c r="AL703"/>
  <c r="AP703"/>
  <c r="AL704"/>
  <c r="AP704"/>
  <c r="AL705"/>
  <c r="AP705"/>
  <c r="AL707"/>
  <c r="AP707"/>
  <c r="AL708"/>
  <c r="AP708"/>
  <c r="AL709"/>
  <c r="AP709"/>
  <c r="AL710"/>
  <c r="AP710"/>
  <c r="AL711"/>
  <c r="AP711"/>
  <c r="AL712"/>
  <c r="AP712"/>
  <c r="AL713"/>
  <c r="AP713"/>
  <c r="AH18"/>
  <c r="AP228"/>
  <c r="AF463"/>
  <c r="AS288"/>
  <c r="AS545"/>
  <c r="AS511"/>
  <c r="AS474"/>
  <c r="AS426"/>
  <c r="AS391"/>
  <c r="AS356"/>
  <c r="AS340"/>
  <c r="AS316"/>
  <c r="AS294"/>
  <c r="AS274"/>
  <c r="AS266"/>
  <c r="AS257"/>
  <c r="AS243"/>
  <c r="AS231"/>
  <c r="AS226"/>
  <c r="AS215"/>
  <c r="AS207"/>
  <c r="AS196"/>
  <c r="AS188"/>
  <c r="AS184"/>
  <c r="AS180"/>
  <c r="AS176"/>
  <c r="AS170"/>
  <c r="AS166"/>
  <c r="AS165"/>
  <c r="AS161"/>
  <c r="AS157"/>
  <c r="AS149"/>
  <c r="AS139"/>
  <c r="AS131"/>
  <c r="AS123"/>
  <c r="AS119"/>
  <c r="AS115"/>
  <c r="AS111"/>
  <c r="AS106"/>
  <c r="AS98"/>
  <c r="AS56"/>
  <c r="AS47"/>
  <c r="AS39"/>
  <c r="AS21"/>
  <c r="AS593"/>
  <c r="AS533"/>
  <c r="AS513"/>
  <c r="AS506"/>
  <c r="AS486"/>
  <c r="AS459"/>
  <c r="AS432"/>
  <c r="AS389"/>
  <c r="AS363"/>
  <c r="AS341"/>
  <c r="AS322"/>
  <c r="AS311"/>
  <c r="AS291"/>
  <c r="AS275"/>
  <c r="AS258"/>
  <c r="AS240"/>
  <c r="AS234"/>
  <c r="AS224"/>
  <c r="AS212"/>
  <c r="AS206"/>
  <c r="AS198"/>
  <c r="AS187"/>
  <c r="AS182"/>
  <c r="AS177"/>
  <c r="AS162"/>
  <c r="AS156"/>
  <c r="AS151"/>
  <c r="AS140"/>
  <c r="AS130"/>
  <c r="AS125"/>
  <c r="AS122"/>
  <c r="AS112"/>
  <c r="AS105"/>
  <c r="AS100"/>
  <c r="AS57"/>
  <c r="AS46"/>
  <c r="AS41"/>
  <c r="AS33"/>
  <c r="AS167"/>
  <c r="AS466"/>
  <c r="AD129" i="17" l="1"/>
  <c r="AJ133"/>
  <c r="AJ129" s="1"/>
  <c r="AJ81"/>
  <c r="AS712" i="1"/>
  <c r="AS703"/>
  <c r="AS701"/>
  <c r="AS699"/>
  <c r="AS697"/>
  <c r="AS695"/>
  <c r="AS693"/>
  <c r="AS691"/>
  <c r="AS689"/>
  <c r="AS687"/>
  <c r="AS673"/>
  <c r="AS659"/>
  <c r="AS469"/>
  <c r="AS451"/>
  <c r="AS439"/>
  <c r="AS433"/>
  <c r="AS382"/>
  <c r="AS361"/>
  <c r="AS359"/>
  <c r="AS351"/>
  <c r="AS337"/>
  <c r="AS335"/>
  <c r="AS321"/>
  <c r="AS317"/>
  <c r="AS315"/>
  <c r="AS273"/>
  <c r="AS267"/>
  <c r="AS256"/>
  <c r="AS252"/>
  <c r="AS248"/>
  <c r="AS242"/>
  <c r="AS104"/>
  <c r="AS58"/>
  <c r="AS577"/>
  <c r="AS575"/>
  <c r="AS568"/>
  <c r="AS564"/>
  <c r="AS536"/>
  <c r="AS522"/>
  <c r="AS27"/>
  <c r="AS656"/>
  <c r="AS624"/>
  <c r="AS470"/>
  <c r="AS210"/>
  <c r="AS193"/>
  <c r="AS175"/>
  <c r="AS138"/>
  <c r="AS120"/>
  <c r="AS194"/>
  <c r="AS186"/>
  <c r="AS178"/>
  <c r="AS163"/>
  <c r="AS159"/>
  <c r="AS121"/>
  <c r="AS113"/>
  <c r="AS109"/>
  <c r="AS48"/>
  <c r="AS44"/>
  <c r="AS42"/>
  <c r="AS709"/>
  <c r="AS707"/>
  <c r="AS658"/>
  <c r="AS648"/>
  <c r="AS644"/>
  <c r="AS638"/>
  <c r="AS634"/>
  <c r="AS628"/>
  <c r="AS620"/>
  <c r="AS618"/>
  <c r="AS616"/>
  <c r="AS605"/>
  <c r="AS583"/>
  <c r="AS576"/>
  <c r="AS537"/>
  <c r="AS534"/>
  <c r="AS510"/>
  <c r="AS496"/>
  <c r="AS406"/>
  <c r="AS405"/>
  <c r="AS394"/>
  <c r="AS334"/>
  <c r="AS330"/>
  <c r="AS255"/>
  <c r="AJ84" i="17"/>
  <c r="AS671" i="1"/>
  <c r="AS665"/>
  <c r="AS637"/>
  <c r="AS615"/>
  <c r="AS602"/>
  <c r="AS598"/>
  <c r="AS592"/>
  <c r="AS431"/>
  <c r="AS352"/>
  <c r="AS155"/>
  <c r="AS713"/>
  <c r="AS666"/>
  <c r="AS662"/>
  <c r="AS660"/>
  <c r="AS609"/>
  <c r="AS607"/>
  <c r="AS587"/>
  <c r="AS585"/>
  <c r="AS520"/>
  <c r="AS516"/>
  <c r="AS512"/>
  <c r="AS396"/>
  <c r="AS204"/>
  <c r="AS197"/>
  <c r="AS195"/>
  <c r="AS158"/>
  <c r="AS148"/>
  <c r="AS142"/>
  <c r="AS132"/>
  <c r="AS128"/>
  <c r="AS126"/>
  <c r="AS636"/>
  <c r="AS566"/>
  <c r="AS357"/>
  <c r="AS293"/>
  <c r="AS285"/>
  <c r="AS238"/>
  <c r="AS657"/>
  <c r="AS652"/>
  <c r="AS594"/>
  <c r="AS590"/>
  <c r="AS584"/>
  <c r="AS548"/>
  <c r="AS542"/>
  <c r="AS540"/>
  <c r="AS538"/>
  <c r="AS498"/>
  <c r="AS479"/>
  <c r="AS475"/>
  <c r="AS473"/>
  <c r="AS415"/>
  <c r="AS409"/>
  <c r="AS407"/>
  <c r="AS395"/>
  <c r="AS384"/>
  <c r="AS342"/>
  <c r="AS338"/>
  <c r="AS336"/>
  <c r="AS331"/>
  <c r="AS307"/>
  <c r="AS303"/>
  <c r="AS301"/>
  <c r="AS297"/>
  <c r="AS295"/>
  <c r="AS259"/>
  <c r="AS221"/>
  <c r="AS213"/>
  <c r="AS211"/>
  <c r="AS183"/>
  <c r="AS181"/>
  <c r="AS141"/>
  <c r="AS107"/>
  <c r="AJ153" i="17"/>
  <c r="AS672" i="1"/>
  <c r="AS661"/>
  <c r="AS641"/>
  <c r="AS639"/>
  <c r="AS623"/>
  <c r="AS621"/>
  <c r="AS603"/>
  <c r="AS567"/>
  <c r="AS484"/>
  <c r="AS385"/>
  <c r="AS353"/>
  <c r="AS318"/>
  <c r="AS283"/>
  <c r="AS277"/>
  <c r="AS241"/>
  <c r="AS239"/>
  <c r="AS613"/>
  <c r="AS611"/>
  <c r="AS430"/>
  <c r="AS192"/>
  <c r="AS710"/>
  <c r="AS704"/>
  <c r="AS702"/>
  <c r="AS700"/>
  <c r="AS698"/>
  <c r="AS696"/>
  <c r="AS694"/>
  <c r="AS692"/>
  <c r="AS690"/>
  <c r="AS685"/>
  <c r="AS674"/>
  <c r="AS663"/>
  <c r="AS650"/>
  <c r="AS649"/>
  <c r="AS645"/>
  <c r="AS640"/>
  <c r="AS632"/>
  <c r="AS630"/>
  <c r="AS612"/>
  <c r="AS610"/>
  <c r="AS600"/>
  <c r="AS597"/>
  <c r="AS595"/>
  <c r="AS591"/>
  <c r="AS581"/>
  <c r="AS580"/>
  <c r="AS578"/>
  <c r="AS570"/>
  <c r="AS562"/>
  <c r="AS560"/>
  <c r="AS554"/>
  <c r="AS553"/>
  <c r="AS550"/>
  <c r="AS549"/>
  <c r="AS541"/>
  <c r="AS530"/>
  <c r="AS528"/>
  <c r="AS525"/>
  <c r="AS521"/>
  <c r="AS519"/>
  <c r="AS507"/>
  <c r="AS504"/>
  <c r="AS488"/>
  <c r="AS487"/>
  <c r="AS485"/>
  <c r="AS481"/>
  <c r="AS480"/>
  <c r="AS478"/>
  <c r="AS463"/>
  <c r="AS458"/>
  <c r="AS453"/>
  <c r="AS452"/>
  <c r="AS428"/>
  <c r="AS425"/>
  <c r="AS417"/>
  <c r="AS416"/>
  <c r="AS413"/>
  <c r="AS412"/>
  <c r="AS410"/>
  <c r="AS388"/>
  <c r="AS386"/>
  <c r="AS378"/>
  <c r="AS370"/>
  <c r="AS365"/>
  <c r="AS345"/>
  <c r="AS343"/>
  <c r="AS327"/>
  <c r="AS326"/>
  <c r="AS323"/>
  <c r="AS320"/>
  <c r="AS310"/>
  <c r="AS309"/>
  <c r="AS308"/>
  <c r="AS289"/>
  <c r="AS287"/>
  <c r="AS271"/>
  <c r="AS268"/>
  <c r="AS262"/>
  <c r="AS251"/>
  <c r="AS250"/>
  <c r="AS249"/>
  <c r="AS245"/>
  <c r="AS236"/>
  <c r="AS233"/>
  <c r="AS230"/>
  <c r="AS227"/>
  <c r="AS218"/>
  <c r="AS217"/>
  <c r="AS208"/>
  <c r="AS205"/>
  <c r="AS200"/>
  <c r="AS190"/>
  <c r="AS189"/>
  <c r="AS173"/>
  <c r="AS168"/>
  <c r="AS164"/>
  <c r="AS152"/>
  <c r="AS150"/>
  <c r="AS134"/>
  <c r="AS133"/>
  <c r="AS116"/>
  <c r="AS114"/>
  <c r="AS101"/>
  <c r="AS99"/>
  <c r="AS50"/>
  <c r="AS49"/>
  <c r="AS34"/>
  <c r="AS31"/>
  <c r="AF15" i="17"/>
  <c r="AJ178"/>
  <c r="AJ16"/>
  <c r="AH14"/>
  <c r="AD15"/>
  <c r="AJ110"/>
  <c r="AI14"/>
  <c r="AG14"/>
  <c r="AS711" i="1"/>
  <c r="AS705"/>
  <c r="AS688"/>
  <c r="AS686"/>
  <c r="AS683"/>
  <c r="AS681"/>
  <c r="AS677"/>
  <c r="AS675"/>
  <c r="AS670"/>
  <c r="AS668"/>
  <c r="AS664"/>
  <c r="AS654"/>
  <c r="AS651"/>
  <c r="AS646"/>
  <c r="AS643"/>
  <c r="AS642"/>
  <c r="AS633"/>
  <c r="AS627"/>
  <c r="AS622"/>
  <c r="AS619"/>
  <c r="AS617"/>
  <c r="AS614"/>
  <c r="AS608"/>
  <c r="AS601"/>
  <c r="AS599"/>
  <c r="AS596"/>
  <c r="AS589"/>
  <c r="AS586"/>
  <c r="AS582"/>
  <c r="AS574"/>
  <c r="AS572"/>
  <c r="AS561"/>
  <c r="AS559"/>
  <c r="AS461"/>
  <c r="AS427"/>
  <c r="AS569"/>
  <c r="AS563"/>
  <c r="AS547"/>
  <c r="AS544"/>
  <c r="AS543"/>
  <c r="AS539"/>
  <c r="AS532"/>
  <c r="AS531"/>
  <c r="AS529"/>
  <c r="AS524"/>
  <c r="AS523"/>
  <c r="AS518"/>
  <c r="AS517"/>
  <c r="AS508"/>
  <c r="AS505"/>
  <c r="AS502"/>
  <c r="AS501"/>
  <c r="AS500"/>
  <c r="AS490"/>
  <c r="AS483"/>
  <c r="AS482"/>
  <c r="AS477"/>
  <c r="AS476"/>
  <c r="AS468"/>
  <c r="AS467"/>
  <c r="AS465"/>
  <c r="AS464"/>
  <c r="AS462"/>
  <c r="AS460"/>
  <c r="AS440"/>
  <c r="AS429"/>
  <c r="AS414"/>
  <c r="AS411"/>
  <c r="AS408"/>
  <c r="AS403"/>
  <c r="AS402"/>
  <c r="AS393"/>
  <c r="AS390"/>
  <c r="AS387"/>
  <c r="AS380"/>
  <c r="AS379"/>
  <c r="AS371"/>
  <c r="AS364"/>
  <c r="AS360"/>
  <c r="AS355"/>
  <c r="AS354"/>
  <c r="AS350"/>
  <c r="AS347"/>
  <c r="AS344"/>
  <c r="AS339"/>
  <c r="AS333"/>
  <c r="AS332"/>
  <c r="AS329"/>
  <c r="AS328"/>
  <c r="AS319"/>
  <c r="AS313"/>
  <c r="AJ95" i="17"/>
  <c r="AS312" i="1"/>
  <c r="AS305"/>
  <c r="AS302"/>
  <c r="AS299"/>
  <c r="AS298"/>
  <c r="AS296"/>
  <c r="AS292"/>
  <c r="AS290"/>
  <c r="AS281"/>
  <c r="AS279"/>
  <c r="AS278"/>
  <c r="AS272"/>
  <c r="AS269"/>
  <c r="AS260"/>
  <c r="AS254"/>
  <c r="AS244"/>
  <c r="AS237"/>
  <c r="AS229"/>
  <c r="AS228"/>
  <c r="AS220"/>
  <c r="AS219"/>
  <c r="AS216"/>
  <c r="AS209"/>
  <c r="AS199"/>
  <c r="AS191"/>
  <c r="AS185"/>
  <c r="AS179"/>
  <c r="AS174"/>
  <c r="AS169"/>
  <c r="AS160"/>
  <c r="AS154"/>
  <c r="AS153"/>
  <c r="AS145"/>
  <c r="AS144"/>
  <c r="AS143"/>
  <c r="AS137"/>
  <c r="AS136"/>
  <c r="AS135"/>
  <c r="AS129"/>
  <c r="AS127"/>
  <c r="AS124"/>
  <c r="AS118"/>
  <c r="AS117"/>
  <c r="AS110"/>
  <c r="AS103"/>
  <c r="AS102"/>
  <c r="AS64"/>
  <c r="AS63"/>
  <c r="AS60"/>
  <c r="AS53"/>
  <c r="AS52"/>
  <c r="AS51"/>
  <c r="AS45"/>
  <c r="AS43"/>
  <c r="AS35"/>
  <c r="AS32"/>
  <c r="AS26"/>
  <c r="AJ41" i="17"/>
  <c r="AJ38" s="1"/>
  <c r="AJ26" s="1"/>
  <c r="AD153"/>
  <c r="AJ202"/>
  <c r="AP265" i="1"/>
  <c r="AS265" s="1"/>
  <c r="AN18"/>
  <c r="AP18"/>
  <c r="AS708"/>
  <c r="AS684"/>
  <c r="AS682"/>
  <c r="AS680"/>
  <c r="AS676"/>
  <c r="AS669"/>
  <c r="AS667"/>
  <c r="AS653"/>
  <c r="AS631"/>
  <c r="AS626"/>
  <c r="AS571"/>
  <c r="AS546"/>
  <c r="AS392"/>
  <c r="AS349"/>
  <c r="AS325"/>
  <c r="AS280"/>
  <c r="AL447"/>
  <c r="AJ18"/>
  <c r="AS232"/>
  <c r="AS19"/>
  <c r="AD80" i="17" l="1"/>
  <c r="AD14" s="1"/>
  <c r="AJ80"/>
  <c r="AJ14" s="1"/>
  <c r="AJ15"/>
  <c r="AL18" i="1"/>
  <c r="AS447"/>
  <c r="AS18" s="1"/>
</calcChain>
</file>

<file path=xl/sharedStrings.xml><?xml version="1.0" encoding="utf-8"?>
<sst xmlns="http://schemas.openxmlformats.org/spreadsheetml/2006/main" count="1940" uniqueCount="758">
  <si>
    <t>Показатель. Доля выпускников государственных (муниципальных) общеобразовательных учреждений, получивших аттестат о среднем (полном) образовании</t>
  </si>
  <si>
    <t>Показатель Доля расходов консолидированного бюджета Тверской области на  образование  (не менее 23%)</t>
  </si>
  <si>
    <t>Показатель.  Средний размер субвенции в расчете на 1 ребенка дошкольного возраста, получающего услуги дошкольного образования в общеобразовательных учреждениях</t>
  </si>
  <si>
    <t>Мероприятие 2.2. Приобретение учебно-лабораторного, учебно-производственного и компьютерного оборудования для муниципальных общеобразовательных учреждений Тверской области в рамках модернизации региональной системы общего образования (федеральные средства).(мероприятие министерства)</t>
  </si>
  <si>
    <t>Мероприятие 2.3.  Направление трансфертов на приобретение учебного, учебно-лабораторного, учебно-производственного и компьютерного оборудования для муниципальных общеобразовательных учреждений Тверской области в рамках модернизации региональной системы общего образования (федеральные средства (иные трансферты)).</t>
  </si>
  <si>
    <t xml:space="preserve"> Мероприятие 2.4. Направление трансфертов на обновление фондов библиотек образовательных учреждений в рамках модернизации региональной системы общего образования (федеральные средства).</t>
  </si>
  <si>
    <t>Показатель. Доля новых учебников, приобретенных за счет средств федерального бюджета, в учебном фонде школьных библиотек</t>
  </si>
  <si>
    <t>Мероприятие 2.5 Приобретение учебников для обновления фондов библиотек образовательных учреждений (региональные средства )</t>
  </si>
  <si>
    <t>Из задачи 5</t>
  </si>
  <si>
    <t xml:space="preserve">Мероприятие 2.6. Финансовое обеспечение государственного задания на оказание государственных услуг (выполнение работ) бюджетными общеобразовательными учреждениями. </t>
  </si>
  <si>
    <t>Исключено</t>
  </si>
  <si>
    <t xml:space="preserve">Показатель Доля обучающихся в государственных (муниципальных) общеобразовательных учреждениях, соответствующих современным условиям осуществления образовательного процесса </t>
  </si>
  <si>
    <t>Мероприятие 3.1. Направление субсидий на капитального ремонта зданий и помещений, находящихся в муниципальной собственности, используемых для размещения образовательных учреждений.</t>
  </si>
  <si>
    <t>Мероприятие 3.2. Направление субсидий на обеспечение комплексной безопасности зданий и помещений, находящихся в муниципальной собственности, используемых для размещения образовательных учреждений.</t>
  </si>
  <si>
    <t xml:space="preserve">Мероприятие 3.3. Дополнительное социальное обеспечение учащихся государственных бюджетных учреждений профессионального образования Тверской области, обучающихся по программам начального профессионального образования.(субсидии на иные цели) </t>
  </si>
  <si>
    <r>
      <rPr>
        <u/>
        <sz val="9"/>
        <color indexed="8"/>
        <rFont val="Times New Roman"/>
        <family val="1"/>
        <charset val="204"/>
      </rPr>
      <t>Доп аналит код №1:</t>
    </r>
    <r>
      <rPr>
        <sz val="9"/>
        <color indexed="8"/>
        <rFont val="Times New Roman"/>
        <family val="1"/>
        <charset val="204"/>
      </rPr>
      <t xml:space="preserve">
КОД ГП и ПП (равен 1,2, 3 знаку КЦСР)
для федерал трансфертов</t>
    </r>
  </si>
  <si>
    <t>Формирование ЗО о бюджете</t>
  </si>
  <si>
    <t>Проект ЗО внесенный в ЗС (1 чтение)</t>
  </si>
  <si>
    <t>наименование прикрепленного файла с расчетами</t>
  </si>
  <si>
    <t>Единица  измерения</t>
  </si>
  <si>
    <r>
      <rPr>
        <b/>
        <sz val="9"/>
        <rFont val="Times New Roman"/>
        <family val="1"/>
        <charset val="204"/>
      </rPr>
      <t xml:space="preserve">Показатель </t>
    </r>
    <r>
      <rPr>
        <sz val="9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(наименование)</t>
    </r>
  </si>
  <si>
    <t>1. Меры государственного регулирования в сфере реализации программы</t>
  </si>
  <si>
    <t>1.1 (наименование меры государственного регулирования )</t>
  </si>
  <si>
    <t xml:space="preserve">2. Меры государственного управления государственной собственностью Тверской области в сфере реализации программы </t>
  </si>
  <si>
    <t>2.1 (наименование меры государственного управления государственной собственностью Тверской области)</t>
  </si>
  <si>
    <t>Цели государственной программы   и подпрограмм,  задачи и мероприятия подпрограмм  и их показатели</t>
  </si>
  <si>
    <t>1.2   (наименование меры государственного регулирования )</t>
  </si>
  <si>
    <t>индекс к N году ***</t>
  </si>
  <si>
    <t>индекс к N+1 году</t>
  </si>
  <si>
    <t>индекс к N+2 году</t>
  </si>
  <si>
    <t xml:space="preserve">индекс к N+3 году </t>
  </si>
  <si>
    <t xml:space="preserve">индекс к N+4 году </t>
  </si>
  <si>
    <t>ГРБС
(X X X)</t>
  </si>
  <si>
    <t>Раздел / Подраздел
(XX XX)</t>
  </si>
  <si>
    <t>№ задачи в подпрограмме
(X)</t>
  </si>
  <si>
    <t>№ Мероприятия в задаче (начиная с 001)
(XXX)</t>
  </si>
  <si>
    <t>Исполнение за отчетный год (тыс.руб.)**</t>
  </si>
  <si>
    <t>год N (2013)</t>
  </si>
  <si>
    <t>ОБЪЕМ АССИГНОВАНИЙ</t>
  </si>
  <si>
    <t xml:space="preserve"> "Обоснование бюджетных ассигнований  на реализацию  государственной  программы Тверской области"</t>
  </si>
  <si>
    <t>Цель программы - обеспечение позитивной социализации и учебной успешности каждого ребенка,  усиление вклада образования в развитие экономики с учетом изменения культурной, социальной и технологической среды.</t>
  </si>
  <si>
    <r>
      <t xml:space="preserve">Показатель    </t>
    </r>
    <r>
      <rPr>
        <i/>
        <sz val="9"/>
        <rFont val="Times New Roman"/>
        <family val="1"/>
        <charset val="204"/>
      </rPr>
      <t>(наименование)</t>
    </r>
  </si>
  <si>
    <r>
      <t xml:space="preserve">Показатель  </t>
    </r>
    <r>
      <rPr>
        <i/>
        <sz val="9"/>
        <rFont val="Times New Roman"/>
        <family val="1"/>
        <charset val="204"/>
      </rPr>
      <t xml:space="preserve"> (наименование)</t>
    </r>
  </si>
  <si>
    <t>Подпрограмма 1 «Модернизация дошкольного и общего образования как института социального развития»</t>
  </si>
  <si>
    <r>
      <rPr>
        <b/>
        <sz val="9"/>
        <rFont val="Times New Roman"/>
        <family val="1"/>
        <charset val="204"/>
      </rPr>
      <t xml:space="preserve">Показатель  </t>
    </r>
    <r>
      <rPr>
        <i/>
        <sz val="9"/>
        <rFont val="Times New Roman"/>
        <family val="1"/>
        <charset val="204"/>
      </rPr>
      <t xml:space="preserve"> (наименование)</t>
    </r>
  </si>
  <si>
    <r>
      <rPr>
        <b/>
        <sz val="9"/>
        <rFont val="Times New Roman"/>
        <family val="1"/>
        <charset val="204"/>
      </rPr>
      <t xml:space="preserve">Показатель </t>
    </r>
    <r>
      <rPr>
        <b/>
        <i/>
        <sz val="9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(наименование)</t>
    </r>
  </si>
  <si>
    <t xml:space="preserve">Задача 1 «Содействие развитию системы дошкольного образования в Тверской области». </t>
  </si>
  <si>
    <t>Показатель Доля школьников, обучающихся по ФГОС, в общей численности школьников, в том числе</t>
  </si>
  <si>
    <t>Мероприятие 3.2. Предоставление субсидий на оплату трафика Интернет для детей, обучающихся с использованием форм дистанционного образования  (государственное учреждение «Центр информатизации образования»).</t>
  </si>
  <si>
    <t>Показатель  Доля детей-инвалидов, обучающихся дистанционно, от общего количества детей-инвалидов</t>
  </si>
  <si>
    <t>Мероприятие 4.2. Расширение взаимодействия с образовательными учреждениями различных форм собственности. (целевые стипендии, конфер с ВУЗами)</t>
  </si>
  <si>
    <t xml:space="preserve">Задача 5. «Совершенствование системы непрерывного образования». </t>
  </si>
  <si>
    <t>Мероприятие 2.2. Финансовое обеспечение проведения региональных мероприятий с обучающимися, организации их участия во всероссийских мероприятиях(ЦМ)</t>
  </si>
  <si>
    <t>Мероприятие 5.1. Финансовое обеспечение государственного задания на оказание государственных услуг (выполнение работ) государственным бюджетным учреждением. (государственным образовательным учреждением «Тверской областной институт усовершенствования учите</t>
  </si>
  <si>
    <t>Мероприятие 5.2. Материально-техническое оснащение и ремонт государственного бюджетного образовательного учреждения Тверской области. (государственного образовательного учреждения «Тверской областной институт усовершенствования учителей») (субсидии на ины</t>
  </si>
  <si>
    <t>Мероприятие 7.3. Капитальное строительство/ реконструкция объектов  образования для детей-сирот и детей, оставшихся без попечения родителей, детей, нуждающихся в длительном лечении, расположенных на территории Тверской области, осуществляемые в рамках адресной инвестиционной программы Тверской области (наименование объектов образования для детей-сирот и детей, оставшихся без попечения родителей, находящихся в государственной собственности, детей, нуждающихся в длительном лечении)</t>
  </si>
  <si>
    <t>Показатель  Доля расходов областного бюджета по отрасли "Образование" в части увеличения стоимости основных средств в общем объеме средств областного бюджета по отрасли "Образование", направляемых на предоставление государственных услуг в  государственных бюджетных  учреждениях профессионального образования  (до 15%)</t>
  </si>
  <si>
    <t>Мероприятие 1.1. Материально-техническое оснащение и ремонт государственных  учреждений профессионального образования Тверской области в части реализации программ начального профессионального образования.</t>
  </si>
  <si>
    <t>Показатель  Доля расходов областного бюджета по отрасли "Образование" в части увеличения стоимости основных средств в общем объеме средств областного бюджета по отрасли "Образование", направляемых на предоставление государственных услуг в  государственных бюджетных  учреждениях профессионального образования по программам начального профессионального образования (до 15%)</t>
  </si>
  <si>
    <t>Мероприятие 1.2. Материально-техническое оснащение и ремонт государственных  учреждений профессионального образования Тверской области в части реализации программ среднего профессионального образования.</t>
  </si>
  <si>
    <t>Показатель. Доля общеобразовательных учреждений, в которых органы государственно-общественного управления принимают участие в разработке и утверждении основных образовательных программ, программ развития, планов финансово-хозяйственной деятельности общеобразовательных учреждений (95%)</t>
  </si>
  <si>
    <t xml:space="preserve">Показатель. Количество публикаций в информационных источниках об образовании в Тверской области </t>
  </si>
  <si>
    <t xml:space="preserve">Показатель. Количество просмотров информации по вопросам реализации региональной образовательной политики, размещенной на сайте Министерства образования Тверской области </t>
  </si>
  <si>
    <t>Мероприятие 8.5. Создание условий для развития муниципальной системы отдыха и оздоровления детей в каникулярное время</t>
  </si>
  <si>
    <t>Показатель. Доля средств областного бюджета по отрасли "Образование", направленных на организацию отдыха детей в каникулярное время, в общем объеме средств областного бюджета по отрасли "Образование"</t>
  </si>
  <si>
    <t>Мероприятие 8.6. Создание условий для развития государственной системы отдыха и оздоровления детей в каникулярное время</t>
  </si>
  <si>
    <t>Мероприятие 8.7. Организация отдыха детей в каникулярное время</t>
  </si>
  <si>
    <t>Мероприятие 8.8. Организация отдыха и оздоровления детей-сирот и детей, оставшихся без попечения родителей</t>
  </si>
  <si>
    <t>Задача 9. «Создание современной системы оценки индивидуальных образовательных достижений обучающихся».</t>
  </si>
  <si>
    <t>Показатель. Доля  выпусников, сдавших ЕГЭ по русскому языку на 85 баллов и более к численности выпускников, участвовавших в ЕГЭ по русскому языку</t>
  </si>
  <si>
    <t>Показатель. Доля  выпусников, сдавших ЕГЭ по математике на 85 баллов и более к численности выпускников, участвовавших в ЕГЭ по математике</t>
  </si>
  <si>
    <t>Показатель. Доля выпускников школ,сдававших ЕГЭ по двум предметам по выбору в общей численности выпускников</t>
  </si>
  <si>
    <t xml:space="preserve">Мероприятие 6.1. Финансовое обеспечение государственного задания на оказание государственных услуг (выполнение работ) государственными бюджетными учреждениями (учреждения для детей-сирот и детей, оставшихся без попечения родителей, детей, нуждающихся в длительном лечении) </t>
  </si>
  <si>
    <t>Мероприятие 3.5. Стипендиальное обеспечение учащихся государственных бюджетных учреждений профессионального образования Тверской области, обучающихся по программам начального профессионального образования.</t>
  </si>
  <si>
    <t>Мероприятие 3.6. Стипендиальное обеспечение учащихся государственных бюджетных учреждений профессионального образования Тверской области, обучающихся по программам среднего профессионального образования.</t>
  </si>
  <si>
    <t>Показатель  Количество строящихся/реконструированных в рамках адресной инвестиционной программы Тверской области объектов  государственных бюджетных специальных (коррекционных) общеобразовательных учреждений</t>
  </si>
  <si>
    <t>Показатель. Доля государственных (муниципальных) образовательных учреждений с постоянным пребыванием детей, здания которых находятся в аварийном состоянии или требуют капитального ремонта, в общем количестве  образовательных учреждений с постоянным пребыванием детей</t>
  </si>
  <si>
    <t>Показатель. Охват учащихся и студентов организованными формами духовно-нравственного воспитания</t>
  </si>
  <si>
    <t>Показатель. Средний размер затрат в расчете на 1 воспитанника  государственных бюджетных учреждений дополнительного образования детей</t>
  </si>
  <si>
    <t>Показатель  Доля расходов областного бюджета в части увеличения стоимости основных средств в общем объеме средств областного бюджета, направляемых на предоставление государственных услуг в государственных бюджетных учреждениях дополнительного образования детей</t>
  </si>
  <si>
    <t xml:space="preserve">Показатель. Доля обучающихся, охваченных мониторинговыми исследованиями образовательных достижений </t>
  </si>
  <si>
    <t>Мероприятие 2.3. Предоставление субсидий государственным образовательным учреждениям на проведение мероприятий с обучающимися, организации их участия во всероссийских мероприятиях</t>
  </si>
  <si>
    <t>Объединено с 2.2.</t>
  </si>
  <si>
    <t>Объединено с 2.3.</t>
  </si>
  <si>
    <t>Мероприятие 2.4. Поощрение инновационной деятельности, направленной на развитие образования Тверской области. (гранты ДЦП)</t>
  </si>
  <si>
    <t>Мероприятие 2.5. Поощрение лучших учителей. (фед. Средства)</t>
  </si>
  <si>
    <t>Показатель. Средний размер затрат областного бюджета в расчете на 1 воспитанника государственных бюджетных образовательных учреждений для детей-сирот и детей, оставшихся без попечения родителей, детей, нуждающихся в длительном лечении</t>
  </si>
  <si>
    <t>Критерий эффективности достижения целевого значения показателя мероприятия  в  текущем году</t>
  </si>
  <si>
    <t xml:space="preserve">Мероприятие 5.2. Направление субсидий на проведение межрегиональных и региональных мероприятий по вопросам повышения квалификации руководителей </t>
  </si>
  <si>
    <t>«Обеспечивающая подпрограмма»</t>
  </si>
  <si>
    <t>1 « Обеспечение деятельности главного администратора программы»</t>
  </si>
  <si>
    <t>1. Финансовое обеспечение аппарата Министерства образования Тверской области на выполнение государственных полномочий Тверской области в области образования.</t>
  </si>
  <si>
    <t>2.  Финансовое обеспечение аппарата Министерства образования Тверской области на выполнение переданных государственных полномочий Тверской области  в соответствии с Положением о Министерстве образования Тверской области за счет средств областного бюджета.</t>
  </si>
  <si>
    <t>3. Финансовое обеспечение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сфере образования.</t>
  </si>
  <si>
    <t>Мероприятие 2.5. Создание условий для участия обучающихся в конкурсных мероприятиях всероссийского уровня.(мероприятие ДЦП) мероприятие учреждений</t>
  </si>
  <si>
    <t>Мероприятие 2.6. Поощрение инновационной деятельности, направленной на развитие образования Тверской области. (гранты ДЦП)</t>
  </si>
  <si>
    <t>Программа «Развитие системы образования муниципального образования Сонковский район Тверской области» на 2017 - 2022 годы</t>
  </si>
  <si>
    <t>Показатель. Количество претендентов на одно поощрение, установленного в рамках приоритетного национального проекта "Образование"</t>
  </si>
  <si>
    <t>Показатель. Количество региональных мероприятий  с участием  педагогической общественности Тверской области, проведенных Министерством образования Тверской области</t>
  </si>
  <si>
    <t>Показатель. Количество региональных мероприятий  с участием  педагогической общественности Тверской области, проведенных государственными бюджетными учреждениями, подведомственными Министерству образования Тверской области</t>
  </si>
  <si>
    <t>Показатель. Доля  руководителей и учителей образовательных учреждений, прошедших повышение квалификации по вопросам  финансовой самостоятельности</t>
  </si>
  <si>
    <t>Показатель. Количество введенных (обновленных) организационных и финансово-экономических механизмов (не менее 1 ежегодно)</t>
  </si>
  <si>
    <t xml:space="preserve">Показатель. Доля педагогических работников  повысивших квалификацию по использованию информационно-коммуникационных технологий в обучении </t>
  </si>
  <si>
    <t>Показатель. Средний размер расходов в расчете на 1 обучающегося/учителя направленных на обеспечение деятельности государственного учреждения «Центр информатизации образования»</t>
  </si>
  <si>
    <t>Показатель. Количество тем,  решаемых в рамках научно-исследовательских работ</t>
  </si>
  <si>
    <t>Показатель. Степень информированности населения о развитии образования Тверской области (до 80%)</t>
  </si>
  <si>
    <t>Показатель. Количество консультаций оказанных специалистами ППМС-центра и ПМПК детям, подросткам, специалистам образовательных учреждений, родителям.</t>
  </si>
  <si>
    <t>Показатель. Доля обучающихся, воспитанников государственных специальных (коррекционных) общеобразовательных учреждений, освоивших программу основного общего образования с учетом  психофизических возможностей каждого ребенка</t>
  </si>
  <si>
    <t>Показатель. Количество компьютеров на 100 обучающихся, воспитанников в государственных общеобразовательных учреждениях, получающих субсидии</t>
  </si>
  <si>
    <t>Показатель. Доля новых учебников, приобретенных школами за счет средств областного бюджета, в учебном фонде школьных библиотек</t>
  </si>
  <si>
    <t>Показатель. Доля новых учебников, приобретенных школами за счет средств областного бюджета в рамках учебных расходов, в учебном фонде школьных библиотек</t>
  </si>
  <si>
    <t>Показатель. Доля выпускников, завершивших обучение по образовательным программам начального профессионального образования (далее - НПО) за счет средств областного бюджета, трудоустоившихся по полученной профессии</t>
  </si>
  <si>
    <t xml:space="preserve">Показатель. Доля выпускников, завершивших обучение по образовательным программам среднего профессионального образования (далее - СПО)за счет средств областного бюджета, трудоустроившихся по полученной специальности </t>
  </si>
  <si>
    <t xml:space="preserve">Показатель. Охват программами поддержки раннего развития и дошкольного образования детей в возрасте 0-7 лет </t>
  </si>
  <si>
    <t xml:space="preserve">Показатель. Охват детей программами общего среднего (полного) образования  в образовательных учреждениях </t>
  </si>
  <si>
    <t>Мероприятие 7.5 Финансовое обеспечение дополнительных мер по духовно-нравственному воспитанию  (мероприятие учреждений)</t>
  </si>
  <si>
    <t xml:space="preserve">Мероприятие 7.6. Капитальное строительство/ реконструкция объектов дополнительного образования, расположенных на территории Тверской области, осуществляемые в рамках адресной инвестиционной программы Тверской области (наименование объектов дополнительного образования, находящихся в государственной собственности)                                                                                                                                                                                                                                </t>
  </si>
  <si>
    <t xml:space="preserve">Задача 8. «Обеспечение комплексной работы по сохранению и укреплению здоровья школьников». </t>
  </si>
  <si>
    <t>Показатель  Соотношение  среднемесячной заработной платы учителей в Тверской области  и среднемесячной  заработной платы работников  в целом по экономике Тверской области</t>
  </si>
  <si>
    <t>Подпрограмма 1 Развитие системы дошкольного образования в Сонковском районе Тверской области</t>
  </si>
  <si>
    <t>S</t>
  </si>
  <si>
    <t xml:space="preserve">Задача 3. «Формирование системы поддержки развития каждого учащегося/студента учреждений профессионального образования в соответствии со способностями, индивидуальными потребностями».  </t>
  </si>
  <si>
    <t>Мероприятие 8.5. Финансовое обеспечение дополнительных мер по духовно-нравственному воспитанию (задача 5 ДЦП). (мероприятие учреждений)</t>
  </si>
  <si>
    <t xml:space="preserve"> Показатель. Численность выпускников, участвовавших в ЕГЭ по русскому языку </t>
  </si>
  <si>
    <t xml:space="preserve"> Показатель. Численность выпускников, сдавших ЕГЭ по русскому языку </t>
  </si>
  <si>
    <t xml:space="preserve"> Показатель. Численность выпускников, участвовавших в ЕГЭ по математике</t>
  </si>
  <si>
    <t xml:space="preserve">Показатель.  Численность выпускников, сдавших ЕГЭ по математике </t>
  </si>
  <si>
    <t>Показатель  Доля расходов областного бюджета по отрасли "Образование" в части увеличения стоимости основных средств в общем объеме средств областного бюджета по отрасли "Образование", направляемых на предоставление государственных услуг в  государственных  учреждениях профессионального образования по программам среднего профессионального образования (до 15%)</t>
  </si>
  <si>
    <t>Показатель. Количество строящихся/ реконструированных в рамках адресной инвестиционной программы Тверской области объектов профессионального образования, расположенных на территории Тверской области</t>
  </si>
  <si>
    <t xml:space="preserve">Мероприятие 2.1. Финансовое обеспечение государственного задания на оказание государственных услуг (выполнение работ) государственными бюджетными учреждениями профессионального образования в части реализации программ начального профессионального образования. </t>
  </si>
  <si>
    <t>Мероприятие 6.6. Капитальное строительство/ реконструкция объектов общего образования, расположенных на территории Тверской области, осуществляемые в рамках адресной инвестиционной программы Тверской области (наименование объектов общего образования, находящихся в государственной собственности)</t>
  </si>
  <si>
    <t xml:space="preserve">Мероприятие 7.1. Финансовое обеспечение государственного задания на оказание государственных услуг (выполнение работ) государственными бюджетными учреждениями (учреждения для детей-сирот и детей, оставшихся без попечения родителей). </t>
  </si>
  <si>
    <t>Мероприятие 7.2. Материально-техническое оснащение и ремонт государственных бюджетных общеобразовательных учреждений Тверской области.</t>
  </si>
  <si>
    <t xml:space="preserve">Мероприятие 5.4. Финансовое обеспечение государственного задания на оказание государственных услуг (выполнение работ) бюджетными образовательными учреждениями по оказанию психолого-медико-педагогической помощи и консультированию. </t>
  </si>
  <si>
    <t>Показатель. Доля детей, освоивших индивидуально-ориентированные коррекционнно-развивающие программы, с учетом имеющихся психофизических  особенностей развития</t>
  </si>
  <si>
    <t>Показатель. Средняя наполняемость образовательных учреждений, реализующих программы начального и среднего профессионального образования</t>
  </si>
  <si>
    <t xml:space="preserve">Показатель. Доля преподавателей государственных образовательных учреждений среднего профессионального образования  со стажем работы до 5 лет в общей численности преподавателей государственных образовательных учреждений среднего профессионального образования </t>
  </si>
  <si>
    <t>Показатель. Средний размер поощрения из областного бюджета за инновационную деятельность в сфере образования (до 77 тыс.руб.)</t>
  </si>
  <si>
    <t xml:space="preserve">Показатель. Доля обучающихся в негосударственных общеобразовательных учреждениях, получающих получающих поддежку из областного бюджета, от числа учащихся дневных  государственных и муниципальных общеобразовательных учреждений </t>
  </si>
  <si>
    <t xml:space="preserve">Показатель. Доля расходов областного бюджета на предоставление общего образования в части увеличения стоимости основных средств в общем объеме средств, направляемых на  общее образование </t>
  </si>
  <si>
    <t>Показатель. Доля муниципальных общеобразовательных учреждений, в зданиях которых произведен капитальный ремонт</t>
  </si>
  <si>
    <t>Показатель. Доля муниципальных общеобразовательных учреждений, в зданиях которых произведены мероприятия по комплексной безопасности</t>
  </si>
  <si>
    <t>Показатель. Количество опубликованных докладов, буклетов и других  изданий о результатах  деятельности по отрасли «Образование» (не менее 1 ежегодно)</t>
  </si>
  <si>
    <t>Обеспечивающая подпрограмма</t>
  </si>
  <si>
    <t>Меры государственного регулирования подпрограммы</t>
  </si>
  <si>
    <t>Обеспечение деятельности главного администратора программы, администраторов программы и находящихся в их ведении государственных казенных учреждений Тверской области</t>
  </si>
  <si>
    <t>5. Проведение иных мероприятий в рамках деятельности</t>
  </si>
  <si>
    <r>
      <t>Цель программы -</t>
    </r>
    <r>
      <rPr>
        <sz val="8"/>
        <color indexed="8"/>
        <rFont val="Times New Roman"/>
        <family val="1"/>
        <charset val="204"/>
      </rPr>
      <t xml:space="preserve"> обеспечение позитивной социализации и учебной успешности каждого ребенка,  усиление вклада образования в развитие экономики с учетом изменения культурной, социальной и технологической среды.</t>
    </r>
  </si>
  <si>
    <t xml:space="preserve">Показатель. Доля обучающихся по образовательным программам начального и среднего профессионального образования в численности населения Тверской области 15-19 лет </t>
  </si>
  <si>
    <t>Показатель  Доля расходов областного бюджета по отрасли "Образование" в части расходов на реализацию образовательных программ начального и среднего профессионального образования в общем объеме областных средств по отрасли "Образование"</t>
  </si>
  <si>
    <t>Мероприятие 8.1. Предоставление трансфертов на приобретение оборудования и инвентаря для формирования основ здорового образа жизни учащихся  для муниципальных общеобразовательных учреждений Тверской области в рамках модернизации региональной системы общего образования (федеральные средства)</t>
  </si>
  <si>
    <t>Мероприятие 3.1. Реализация новых и совершенствование действующих организационно-экономических и финансовых механизмов управления образованием. (без денег)</t>
  </si>
  <si>
    <t xml:space="preserve">Мероприятие 3.2. Финансовое обеспечение государственного задания на оказание государственных услуг (выполнение работ) бюджетными учреждениями (государственным учреждением «Центр информатизации образования»). </t>
  </si>
  <si>
    <t>Мероприятие 3.3. Материально-техническое оснащение и ремонт государственного бюджетного учреждения Тверской области (государственного учреждения «Центр информатизации образования»).</t>
  </si>
  <si>
    <t xml:space="preserve">Показатель. Доля учащихся, охваченных дополнительным образованием в общеобразовательных учреждениях и в государственных образовательных учреждениях в общей численности учащихся </t>
  </si>
  <si>
    <t xml:space="preserve">Показатель Доля расходов областного бюджета Тверской области на  дошкольное и общее образование  в общем объеме расходов областного бюджета по отрасли "Образование"  </t>
  </si>
  <si>
    <t xml:space="preserve">Показатель. Охват предшкольным образованием детей в возрасте 5-7 лет </t>
  </si>
  <si>
    <t>Показатель. Доля расходов областного бюджета на  дошкольное образование в общем объеме расходов областного бюджета на отрасль "Образование"  (не менее %)</t>
  </si>
  <si>
    <t>Показатель. Количество детей, не устроенных в дошкольные образовательные учреждения из-за отсутствия мест</t>
  </si>
  <si>
    <t>4. Финансовое обеспечение реализации государственных полномочий по созданию, исполнению полномочий  и  обеспечению деятельности комиссий по делам несовершеннолетних.</t>
  </si>
  <si>
    <r>
      <t>3</t>
    </r>
    <r>
      <rPr>
        <b/>
        <sz val="9"/>
        <rFont val="Times New Roman"/>
        <family val="1"/>
        <charset val="204"/>
      </rPr>
      <t xml:space="preserve">.1  Обеспечение деятельности  главного администратора программы </t>
    </r>
    <r>
      <rPr>
        <i/>
        <sz val="9"/>
        <rFont val="Times New Roman"/>
        <family val="1"/>
        <charset val="204"/>
      </rPr>
      <t>(наименование)</t>
    </r>
  </si>
  <si>
    <r>
      <t>3</t>
    </r>
    <r>
      <rPr>
        <b/>
        <sz val="9"/>
        <rFont val="Times New Roman"/>
        <family val="1"/>
        <charset val="204"/>
      </rPr>
      <t xml:space="preserve">.1  Обеспечение деятельности  администратора программы </t>
    </r>
    <r>
      <rPr>
        <i/>
        <sz val="9"/>
        <rFont val="Times New Roman"/>
        <family val="1"/>
        <charset val="204"/>
      </rPr>
      <t>(наименование)</t>
    </r>
  </si>
  <si>
    <t xml:space="preserve"> школьного уровня</t>
  </si>
  <si>
    <t>муниципального уровня</t>
  </si>
  <si>
    <t>регионального уровня</t>
  </si>
  <si>
    <t>федерального уровня</t>
  </si>
  <si>
    <t xml:space="preserve">Мероприятие 8.4. Выделение субсидии на обеспечение горячим питанием учащихся первых-четвертых классов общеобразовательных учреждений.  </t>
  </si>
  <si>
    <t>Показатель. Стоимость горячего питания в день на 1 учащихся общеобразовательных учреждений</t>
  </si>
  <si>
    <r>
      <t xml:space="preserve">Мероприятие 3.4. Развитие школьной инфраструктуры в рамках модернизации региональных систем общего образования (муниципальные общеобразовательные учреждения). </t>
    </r>
    <r>
      <rPr>
        <sz val="10"/>
        <color indexed="60"/>
        <rFont val="Times New Roman"/>
        <family val="1"/>
        <charset val="204"/>
      </rPr>
      <t>В 2012 году – ремонт ИЦШ</t>
    </r>
  </si>
  <si>
    <t>Мероприятие 3.5. Осуществление мер, направленных на энергосбережение в системе общего образования, в рамках модернизации региональных систем общего образования (муниципальные общеобразовательные учреждения).</t>
  </si>
  <si>
    <t xml:space="preserve">Мероприятие 3.6. Осуществление мер, направленных на энергосбережение в системе общего образования, в рамках модернизации региональных систем общего образования (государственные бюджетные общеобразовательные учреждения). </t>
  </si>
  <si>
    <t>Мероприятие 3.3. Проведение капитального ремонта зданий государственных бюджетных общеобразовательных учреждений в рамках модернизации региональных систем общего образования</t>
  </si>
  <si>
    <t>тыс.руб.</t>
  </si>
  <si>
    <t>Показатель. Доля выпускников, завершивших обучение по образовательным программам начального профессионального образования в отчетном году за счет средств субъекта Российской Федерации, трудоустоившихся в течении первого года после завершения обучения</t>
  </si>
  <si>
    <t>Показатель. Доля выпускников, завершивших обучение по образовательным программам среднего профессионального образования в отчетном году за счет средств субъекта Российской Федерации, трудоустоившихся в течении первого года после завершения обучения</t>
  </si>
  <si>
    <t>Мероприятие 9.5. Создание условий для развития муниципальной системы отдыха и оздоровления детей.</t>
  </si>
  <si>
    <t>Мероприятие 9.6. Создание условий для развития государственной системы отдыха и оздоровления детей (часть мероприятие 4 задачи 2 ДЦП).</t>
  </si>
  <si>
    <t>Мероприятие 9.7. Организация отдыха детей в каникулярное время.</t>
  </si>
  <si>
    <t>Мероприятие 9.8. Организация отдыха и оздоровления детей. (сироты)</t>
  </si>
  <si>
    <t>3.3 Обеспечение деятельностив  государственных казенных учреждений Тверской области, которые находятся в ведении  главного администратора программы , всего</t>
  </si>
  <si>
    <t>3.4.  Обеспечение деятельностив  государственных казенных учреждений Тверской области, которые находятся в ведении  администратора программы , всего</t>
  </si>
  <si>
    <t>4. Мероприятия, выполняемые главным администратором (администраторами) программы за счет бюджетных ассигнований на его (их) содержание и направленные на обеспечение реализации программы</t>
  </si>
  <si>
    <t>4.1.  (наименование мероприятия)</t>
  </si>
  <si>
    <t>4.2.  (наименование мероприятия)</t>
  </si>
  <si>
    <t>Б</t>
  </si>
  <si>
    <t>В</t>
  </si>
  <si>
    <t>Я</t>
  </si>
  <si>
    <t>Мероприятие 3.1. 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бюджетных учреждениях профессионального образования Тверской области НПО</t>
  </si>
  <si>
    <t>Мероприятие 3.2. 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бюджетных учреждениях профессионального образования Тверской области СПО</t>
  </si>
  <si>
    <t>4.7. Дистанционное образование детей-инвалидов (федеральные средства).В 2013 году не будет</t>
  </si>
  <si>
    <t xml:space="preserve">Мероприятие 5.2. Приобретение учебно-лабораторного, учебно-производственного и компьютерного оборудования для муниципальных общеобразовательных учреждений Тверской области в рамках модернизации региональных систем общего образования (федеральные средства </t>
  </si>
  <si>
    <t xml:space="preserve"> Мероприятие 5.3. Пополнение фондов библиотек образовательных учреждений в рамках модернизации региональных систем общего образования (федеральные средства (иные трансферты)).</t>
  </si>
  <si>
    <t xml:space="preserve">Показатель. Доля расходов областного бюджета на организацию предоставления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государственных бюджетных образовательных учреждениях для детей-сирот и детей, оставшихся без попечения родителей, детей, нуждающихся в длительном лечении, в общем объеме средств областного бюджета, направляемых на  общее образование </t>
  </si>
  <si>
    <t>Показатель. Доля учителей государственных (муниципальных) общеобразовательных учреждений, имеющих стаж педагогической работы до 5 лет, в общей численности учителей государственных (муниципальных) общеобразовательных учреждений</t>
  </si>
  <si>
    <t xml:space="preserve">Показатель. Доля преподавателей государственных образовательных учреждений начального профессионального образования  со стажем работы до 5 лет в общей численности преподавателей государственных образовательных учреждений начального профессионального образования </t>
  </si>
  <si>
    <t>Целевое (суммарное) значение показателя</t>
  </si>
  <si>
    <t>значение</t>
  </si>
  <si>
    <t>год  достижения</t>
  </si>
  <si>
    <t>(наименование государственной программы)</t>
  </si>
  <si>
    <t>(наименование исполнительного органа государственной власти Тверской области)</t>
  </si>
  <si>
    <t xml:space="preserve"> Показатель. Количество строящихся и отремонтированных объектов дошкольного образования (не менее ед. ежегодно)</t>
  </si>
  <si>
    <t>4.6. Приобретение транспортных средств для перевозки обучающихся в рамках модернизации региональной системы общего образования  (федеральные средства)</t>
  </si>
  <si>
    <t>4.8. Модернизация общеобразовательных учреждений путем организации в них дистанционного обучения для обучающихся в рамках модернизации региональной системы общего образования (федеральные средства).В 2013 году не будет</t>
  </si>
  <si>
    <t>Показатель. Доля расходов областного бюджета в части увеличения стоимости основных средств в общем объеме средств областного бюджета, направляемых на предоставление государственных услуг в  государственных бюджетных специальных (коррекционных) общеобразовательных учреждениях</t>
  </si>
  <si>
    <t>Показатель. Доля участников олимпиад, конкурсов, соревнований в общей численности школьников</t>
  </si>
  <si>
    <t xml:space="preserve">Показатель Доля обучающихся в государственных (муниципальных) общеобразовательных учреждениях, отвечающих современным условиям осуществления образовательного процесса </t>
  </si>
  <si>
    <t>Мероприятие 5.4. Пополнение фондов библиотек образовательных учреждений (региональные средства (мероприятие 2 задачи 2 ДЦП).</t>
  </si>
  <si>
    <t xml:space="preserve">Мероприятие 6.1. Финансовое обеспечение государственного задания на оказание государственных услуг (выполнение работ) бюджетными учреждениями (специальными (коррекционными)). </t>
  </si>
  <si>
    <t>Мероприятие 6.2. Материально-техническое оснащение и ремонт государственных бюджетных общеобразовательных учреждений Тверской области.</t>
  </si>
  <si>
    <t>Показатель. Размер дополнительного финансирования мер по внедрению новых форм организации и осуществления образовательного процесса на 1 обучающегося по новым формам организации образовательного процесса</t>
  </si>
  <si>
    <t>Показатель. Доля муниципальных общеобразовательных учреждений, получивших учебно-лабораторное, учебно-производственное и компьютерное оборудование с регионального уровня</t>
  </si>
  <si>
    <t xml:space="preserve">Показатель. Доля муниципальных общеобразовательных учреждений, получивших субсидию на приобретение учебно-лабораторного, учебно-производственного и компьютерного оборудования </t>
  </si>
  <si>
    <t>Показатель. Средний размер субсидирования в расчете на 1 обучающегося в негосударственных общеобразовательных учреждениях</t>
  </si>
  <si>
    <t xml:space="preserve">Показатель. Среднегодовой размер расходов областного бюджета  на 1 обучающегося  в государственных бюджетных учреждениях (начального) профессионального образования Тверской области по программам начального профессионального образования, на их дополнительное социальное обеспечение </t>
  </si>
  <si>
    <t xml:space="preserve">Мероприятие 1.2 Предоставление из бюджета Тверской области финансовой помощи муниципальным бюджетам в виде субвенций на выплату компенсации части родительской платы  за содержание ребёнка в организациях, реализующих основную общеобразовательную программу </t>
  </si>
  <si>
    <r>
      <rPr>
        <b/>
        <sz val="9"/>
        <rFont val="Times New Roman"/>
        <family val="1"/>
        <charset val="204"/>
      </rPr>
      <t>Показатель</t>
    </r>
    <r>
      <rPr>
        <sz val="9"/>
        <rFont val="Times New Roman"/>
        <family val="1"/>
        <charset val="204"/>
      </rPr>
      <t xml:space="preserve"> (</t>
    </r>
    <r>
      <rPr>
        <i/>
        <sz val="9"/>
        <rFont val="Times New Roman"/>
        <family val="1"/>
        <charset val="204"/>
      </rPr>
      <t>наименование)</t>
    </r>
  </si>
  <si>
    <r>
      <rPr>
        <b/>
        <sz val="9"/>
        <rFont val="Times New Roman"/>
        <family val="1"/>
        <charset val="204"/>
      </rPr>
      <t xml:space="preserve">Показатель   </t>
    </r>
    <r>
      <rPr>
        <i/>
        <sz val="9"/>
        <rFont val="Times New Roman"/>
        <family val="1"/>
        <charset val="204"/>
      </rPr>
      <t>(наименование)</t>
    </r>
  </si>
  <si>
    <t xml:space="preserve">код администратора  программы </t>
  </si>
  <si>
    <t>раздел</t>
  </si>
  <si>
    <t>подраздел</t>
  </si>
  <si>
    <t>классификация целевой статьи расхода бюджета</t>
  </si>
  <si>
    <t>Расходы на финансовое обеспечение обеспечения выполнения муниципального задания за счет средств местного бюджета</t>
  </si>
  <si>
    <t>Расходы на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</si>
  <si>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Годы реализации программы</t>
  </si>
  <si>
    <t>Подпрограмма 2 "Развитие системы общего образования в Сонковском районе Тверской области"</t>
  </si>
  <si>
    <t xml:space="preserve">В связи с повышением заработной платы мастеров и преподавателей учреждений НПО с 1.10.12 до средне в экономике </t>
  </si>
  <si>
    <t>В связи с повышением заработной платы мастеров и преподавателей учреждений СПО с 1.10.12 до средней по экономике</t>
  </si>
  <si>
    <t>Индексация на 6%</t>
  </si>
  <si>
    <t>Расчет</t>
  </si>
  <si>
    <t>На уровне 2011 г.</t>
  </si>
  <si>
    <r>
      <t xml:space="preserve">Задача 7. «Организация предоставления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образовательных учреждениях </t>
    </r>
    <r>
      <rPr>
        <sz val="10"/>
        <color indexed="10"/>
        <rFont val="Times New Roman"/>
        <family val="1"/>
        <charset val="204"/>
      </rPr>
      <t>для детей-сирот и детей, оставшихся без попечения родителей</t>
    </r>
  </si>
  <si>
    <t xml:space="preserve">Мероприятие 8.6. Реконструкция  государственных бюджетных учреждений дополнительного образования детей  ( ГБОУ ДОД "Бригантина") </t>
  </si>
  <si>
    <t>Реконструкция ГБОУ ОДО ОЛ "Бригантина" в связи с принятым решением о переводе учреждения на круглогодичный режим работы</t>
  </si>
  <si>
    <t>Техзадания на проектирование объекта</t>
  </si>
  <si>
    <t xml:space="preserve">В связи с повышением с 1.10.12 фонда оплаты труда учителей и педагогических работников до средней в экономике в рамках реализации Указа Президента РФ от 07.05.2012 №597 </t>
  </si>
  <si>
    <t>Увеличение расходов по конкурсу "Воспитатель года"</t>
  </si>
  <si>
    <t>Задача 6. «Организация предоставления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государственных бюджетных специальных (коррекционных)  образовательныхх учреждений</t>
  </si>
  <si>
    <t>расчет</t>
  </si>
  <si>
    <t>Расчет с учетом выпуска детей из 4кл и планового приема в 1 кл. из расчета 15 руб. в день.</t>
  </si>
  <si>
    <r>
      <t>«</t>
    </r>
    <r>
      <rPr>
        <sz val="14"/>
        <color indexed="8"/>
        <rFont val="Times New Roman"/>
        <family val="1"/>
        <charset val="204"/>
      </rPr>
      <t xml:space="preserve"> Министертсво образования Тверской области»</t>
    </r>
  </si>
  <si>
    <t xml:space="preserve">В связи с повышением с 1.10.12 фонда оплаты труда учителей до средней в экономике в рамках реализации Указа Президента РФ от 07.05.2012 №597 </t>
  </si>
  <si>
    <t>Показатель.  Соотношение ставок  мастеров производственного обучения и мастеров производственного обучения (физических лиц) государственных образовательных учреждений профессионального образования</t>
  </si>
  <si>
    <t>Показатель.  Доля государственных бюджетных учреждений  профессионального образования, реализующих программы среднего профессионального образования повышенного уровня</t>
  </si>
  <si>
    <t xml:space="preserve">Показатель. Среднегодовой размер расходов областного бюджета на 1 обучающегося из числа детей-сирот и детей, оставшихся без попечения родителей, обучающихся в государственных бюджетных учреждениях профессионального образования Тверской области по программам начального профессионального образования, на их социальное обеспечение </t>
  </si>
  <si>
    <t xml:space="preserve">Показатель. Среднегодовой размер расходов областного бюджета на 1 обучающегося из числа детей-сирот и детей, оставшихся без попечения родителей, обучающихся в государственных бюджетных учреждениях профессионального образования Тверской области по программам среднего профессионального образования, на их социальное обеспечение </t>
  </si>
  <si>
    <t>Мероприятие 3.3. Направление субсидий на капитальный ремонт зданий государственных бюджетных общеобразовательных учреждений в рамках модернизации региональной системы общего образования</t>
  </si>
  <si>
    <t>Дополнительный аналитический код</t>
  </si>
  <si>
    <t>Главный администратор (администратор) государственной программы Тверской области - Районный отдел образования администрации Сонковского района образования Тверской области</t>
  </si>
  <si>
    <t>в том числе бюджет муниципального образования</t>
  </si>
  <si>
    <t>тыс. рублей</t>
  </si>
  <si>
    <t>субсидии из  бюджета Тверской области</t>
  </si>
  <si>
    <t xml:space="preserve">субсидии из федерального  бюджета </t>
  </si>
  <si>
    <t xml:space="preserve">Коды бюджетной классификации </t>
  </si>
  <si>
    <t>в лимитах</t>
  </si>
  <si>
    <t>действующие</t>
  </si>
  <si>
    <t>принимаемые</t>
  </si>
  <si>
    <t>требуется сверх выделенных лимитов</t>
  </si>
  <si>
    <t>в рамках выделенных на ГП лимитов</t>
  </si>
  <si>
    <r>
      <t>Администратор - координатор (администратор) государственной программы Тверской области</t>
    </r>
    <r>
      <rPr>
        <sz val="14"/>
        <color indexed="8"/>
        <rFont val="Times New Roman"/>
        <family val="1"/>
        <charset val="204"/>
      </rPr>
      <t xml:space="preserve"> ____________________________________ ______________</t>
    </r>
  </si>
  <si>
    <t>Итого N год требуется дополнительно</t>
  </si>
  <si>
    <t>Итого N год в лимитах</t>
  </si>
  <si>
    <t>Первоначальный объем  бюджетных ассигнований на текущий год (тыс.руб.)**</t>
  </si>
  <si>
    <t xml:space="preserve">Показатель. Количество направлений взаимодействия с образовательными учреждениями различных форм собственности </t>
  </si>
  <si>
    <t xml:space="preserve">Показатель. Количество учреждений профессионального образования различных форм собственности, с которыми осуществляется взаимодействие </t>
  </si>
  <si>
    <t>"Расходы на создание условий для предоставления транспортных услуг населению и организацию транспортного обслуживания населения в границах муниципального образования в части обеспечения подвоза учащихся, проживающих в сельской местности, к месту обучения и обратно"</t>
  </si>
  <si>
    <r>
      <rPr>
        <u/>
        <sz val="9"/>
        <color indexed="8"/>
        <rFont val="Times New Roman"/>
        <family val="1"/>
        <charset val="204"/>
      </rPr>
      <t>Доп аналитический код №2:</t>
    </r>
    <r>
      <rPr>
        <sz val="9"/>
        <color indexed="8"/>
        <rFont val="Times New Roman"/>
        <family val="1"/>
        <charset val="204"/>
      </rPr>
      <t xml:space="preserve">
 цели / задачи / мероприятия ПП (порядковый номер внутри подпрограмы) ****</t>
    </r>
  </si>
  <si>
    <t>Показатель Доля государственных (муниципальных) общеобразовательных учреждений, в которых произведены мероприятия государственной программы «Доступная среда на 2011-2015 годы» за счет средств федерального и регионального бюджета на условиях софинансирования</t>
  </si>
  <si>
    <t>перенесено в зад.2</t>
  </si>
  <si>
    <t>Задача 5. «Организация предоставления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государственных бюджетных специальных (коррекционных) образовательных учреждениях для обучающихся, воспитанников с ограниченными возможностями здоровья».</t>
  </si>
  <si>
    <t xml:space="preserve">Мероприятие 5.1. Финансовое обеспечение государственного задания на оказание государственных услуг (выполнение работ) бюджетными учреждениями (специальными (коррекционными)). </t>
  </si>
  <si>
    <t>Мероприятие 5.2. Материально-техническое оснащение и ремонт государственных бюджетных общеобразовательных учреждений Тверской области.</t>
  </si>
  <si>
    <t>Мероприятие 5.3. Направление субсидий на пополнение фондов библиотек государственных образовательных учреждений в рамках модернизации региональной системы общего образования (федеральные средства (субсидии на иные цели)).</t>
  </si>
  <si>
    <t>Мероприятие 3.8. Реализация мероприятий федеральных программ и проектов (государственной программы «Доступная среда на 2011-2015 годы») (региональный  бюджет).</t>
  </si>
  <si>
    <t>Мероприятие 3.9. Выплаты региональных и губернаторских стипендий. (ДЦП зад.1 меропр 6)</t>
  </si>
  <si>
    <t>Мероприятие 8.4. Выплаты ежемесячного денежного вознаграждения за классное руководство педагогическим работникам государственных бюджетных образовательных учреждений.</t>
  </si>
  <si>
    <t xml:space="preserve">Задача 9. «Обеспечение комплексной работы по сохранению и укреплению здоровья школьников». </t>
  </si>
  <si>
    <t>Мероприятие 9.2. Приобретение оборудования и инвентаря для формирования основ здорового образа жизни учащихся  для муниципальных общеобразовательных учреждений Тверской области в рамках модернизации региональных систем общего образования (федеральные сред</t>
  </si>
  <si>
    <t>Мероприятие 9.3. Приобретение оборудования и инвентаря для формирования основ здорового образа жизни учащихся  для государственных бюджетных общеобразовательных учреждений Тверской области в рамках модернизации региональных систем общего образования (феде</t>
  </si>
  <si>
    <t>Мероприятие 3.4. Дополнительное социальное обеспечение учащихся государственных учреждений среднего профессионального образования, обучающихся по программам начального профессионального образования. (субсидии на иные цели).</t>
  </si>
  <si>
    <t>Мероприятие 6.2. Материально-техническое оснащение и ремонт государственных бюджетных образовательных учреждений для детей-сирот и детей, оставшихся без попечения родителей, детей, нуждающихся в длительном лечении</t>
  </si>
  <si>
    <t>Показатель  Доля расходов областного бюджета в части увеличения стоимости основных средств в общем объеме средств областного бюджета, направляемых на предоставление государственных услуг в государственных бюджетных учреждениях для детей-сирот и детей, оставшихся без попечения родителей, детей, нуждающихся в длительном лечении</t>
  </si>
  <si>
    <t>Показатель. Доля государственных бюджетных общеобразовательных учреждений - получателей средств федерального бюджета для проведения мероприятий по формированию основ здорового образа жизни учащихся</t>
  </si>
  <si>
    <t>Мероприятие 1.4. Капитальное строительство/ реконструкция объектов профессионального образования, расположенных на территории Тверской области, осуществляемые в рамках адресной инвестиционной программы Тверской области (наименование объектов профессионального образования, находящихся в государственной собственности)</t>
  </si>
  <si>
    <t>Задача 2. «Создание механизма непрерывного обновления содержания основных и дополнительных программ профессионального образования и системы управления качеством образования».</t>
  </si>
  <si>
    <t>Мероприятие 2.1. Финансовое обеспечение государственного задания на оказание государственных услуг (выполнение работ) государственными бюджетными учреждениями профессионального образования в части реализации программ начального профессионального образован</t>
  </si>
  <si>
    <t>Мероприятие 2.2. Финансовое обеспечение государственного задания на оказание государственных услуг (выполнение работ) государственными бюджетными учреждениями профессионального образования в части реализации программ среднего профессионального образования</t>
  </si>
  <si>
    <t>Мероприятие 3.7. Реализация мероприятий федеральных программ и проектов (государственной программы «Доступная среда на 2011-2015 годы») (федеральный бюджет).</t>
  </si>
  <si>
    <t>Показатель  Количество строящихся/ реконструированных в рамках адресной инвестиционной программы Тверской области объектов государственных бюджетных учреждений для детей-сирот и детей, оставшихся без попечения родителей, детей, нуждающихся в длительном лечении</t>
  </si>
  <si>
    <t>Показатель. Доля государственных общеобразовательных учреждений, в зданиях которых произведен капитальный ремонт</t>
  </si>
  <si>
    <t xml:space="preserve">Показатель Количество муниципальных общеобразовательных учреждений, в которых произведен ремонт помещений для создания  информационных центров школ в рамках модернизации региональной системы общего образования </t>
  </si>
  <si>
    <t>Показатель Количество муниципальных общеобразовательных учреждений, имеющих энергопаспорта</t>
  </si>
  <si>
    <t>Показатель Количество муниципальных общеобразовательных учреждений, в которых произведен капитальный ремонт в соответсвии с паспортами энергоэффективности</t>
  </si>
  <si>
    <t xml:space="preserve">Мероприятие 3.6. Направление субсидий на осуществление мер, направленных на энергосбережение в системе общего образования, в рамках модернизации региональной системы общего образования (государственные бюджетные общеобразовательные учреждения). </t>
  </si>
  <si>
    <t>Мероприятие 3.7.  Направление субсидий наприобретение учебного, учебно-лабораторного, учебно-производственного и компьютерного оборудования для государственных бюджетных общеобразовательных учреждений Тверской области в рамках модернизации региональной системы общего образования (федеральные средства).</t>
  </si>
  <si>
    <t xml:space="preserve">Показатель Доля государственных общеобразовательных учреждений, получивших субсидии на приобретение учебно-лабораторного оборудования </t>
  </si>
  <si>
    <t xml:space="preserve">Показатель Доля государственных общеобразовательных учреждений, получивших субсидии на приобретение учебно-производственного оборудования </t>
  </si>
  <si>
    <t>Показатель. Численность работников (среднегодовая) государственных (муниципальных) общеобразовательных учреждений, расположенных в городской местности</t>
  </si>
  <si>
    <t>Мероприятие 4.1. Предоставление субсидий из областного бюджета на транспортное обслуживание населения в части обеспечения подвоза учащихся, проживающих в сельской местности, к месту обучения и обратно</t>
  </si>
  <si>
    <t>Показатель.Размер субсидии областного бюджета на подвоз 1 обучающегося, пользующегося подвозом в общеобразователные учреждения</t>
  </si>
  <si>
    <t>Показатель. Средний размер учебных расходов в расчете на 1 обучающегося в муниципальных общеобразовательных учреждениях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муниципальных общеобразовательных учреждениях</t>
  </si>
  <si>
    <t>Задача 4. «Создание механизмов продуктивного взаимодействия регионального профессионального образования с рынком труда Тверской области, с высшими образовательными и научными учреждениями, иными организациями».</t>
  </si>
  <si>
    <t>Мероприятие 4.1. Создание механизмов взаимодействия профессионального образования и рынка труда Тверской области. (ДЦП задача 4 кроме целев. стип)</t>
  </si>
  <si>
    <t>Мероприятие 2.7. Поощрение лучших учителей. (фед. Средства)</t>
  </si>
  <si>
    <t>Мероприятие 2.8. Проведение региональных мероприятий  с участием  педагогической общественности. (ДЦП зад.1 меропр 4, Учитель года)</t>
  </si>
  <si>
    <t>Мероприятие 2.9. Проведение региональных мероприятий  с участием  педагогической общественности. (ДЦП зад.1 меропр 4, )</t>
  </si>
  <si>
    <t xml:space="preserve">Задача  3. «Обеспечение  гибкости и вариативности организационных и финансово-экономических механизмов в системе образования.  </t>
  </si>
  <si>
    <t>Показатель. Доля педагогов, получивших  высшую и первую квалификационные категории в текущем году</t>
  </si>
  <si>
    <t>Мероприятие 2.1. Определение размера и направление в муниципальные образования субвенции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</t>
  </si>
  <si>
    <t>Показатель.  Численность учащихся, приходящихся на одного работающего в государственных образовательных учреждений профессионального образования (по образовательным программам начального профессионального образования)</t>
  </si>
  <si>
    <t>Мероприятие 4.1. Привлечение общественных организаций, бизнеса, учреждений и предприятий различных форм собственности к вопросам развития отрасли «Образование».  (без денег)</t>
  </si>
  <si>
    <t>Мероприятие 4.2. Реализация проекта информационного сопровождения развития образования Тверской области «ПроЗнание». (ДЦП зад.6)</t>
  </si>
  <si>
    <t xml:space="preserve">Адресная инвестиционная  подпрограмма </t>
  </si>
  <si>
    <t>Объекты дошкольного образования, находящиеся в муниципальной собственности</t>
  </si>
  <si>
    <t xml:space="preserve">Показатель. Средний размер затрат областного бюджета в расчете на 1 консультацию по оказанию психолого-медико-педагогической помощи </t>
  </si>
  <si>
    <t xml:space="preserve">Мероприятие 5.5. Направление субсидий на создание информационных центров школ в рамках модернизации региональной системы общего образования (государственные бюджетные общеобразовательные учреждения). </t>
  </si>
  <si>
    <t>Показатель. Количество государственных бюджетных специальных (коррекционных) общеобразовательных учреждений - получателей субсидий на создание информационных центров школ в рамках модернизации региональной системы общего образования</t>
  </si>
  <si>
    <t>Мероприятие 7.4. Направление средств на выплаты ежемесячного денежного вознаграждения за классное руководство педагогическим работникам государственных бюджетных образовательных учреждений</t>
  </si>
  <si>
    <t>Показатель Средний размер выплаченного ежемесячного денежного вознаграждения за классное руководство педагогическим работникам государственных образовательных учреждений</t>
  </si>
  <si>
    <t>Показатель. Количество абитуриентов, направленных в высшие учебные заведения тверской областив рамках контрактно-целевой подготовки (далее - КЦП)</t>
  </si>
  <si>
    <t>Показатель. Доля муниципальных образований, осуществляющих заказ на подготовку абитуриентов в рамках КЦП</t>
  </si>
  <si>
    <t xml:space="preserve">Показатель  Удовлетворенность населения Тверской области качеством общеобразовательных услуг и их доступностью </t>
  </si>
  <si>
    <t>тыс. руб.</t>
  </si>
  <si>
    <t>%</t>
  </si>
  <si>
    <t>чел.</t>
  </si>
  <si>
    <t>ед.</t>
  </si>
  <si>
    <t xml:space="preserve">Задача 1. Формирование эффективной территориально-отраслевой организации ресурсов системы профессионального образования Тверской области. </t>
  </si>
  <si>
    <t>Мероприятие 1.1. Материально-техническое оснащение и ремонт государственных бюджетных учреждений профессионального образования Тверской области в части реализации программ начального профессионального образования.</t>
  </si>
  <si>
    <t>Мероприятие 1.2. Материально-техническое оснащение и ремонт государственных бюджетных учреждений профессионального образования Тверской области в части реализации программ среднего профессионального образования.</t>
  </si>
  <si>
    <t>Мероприятие 1.3. Развитие сети государственных бюджетных учреждений профессионального образования Тверской области. (без денег или дополнительные федеральные средства в рамках модернизации).</t>
  </si>
  <si>
    <t>3. Обеспечение деятельности администратора – координатора программы, администраторов программы и находящихся в их ведении государственных казенных учреждений Тверской области» содержит информацию о финансовых ресурсах, необходимых для обеспечения деятельности администратора – координатора программы, администраторов программы и находящихся в их ведении государственных казенных учреждений Тверской области</t>
  </si>
  <si>
    <t xml:space="preserve">тыс. руб. </t>
  </si>
  <si>
    <t xml:space="preserve"> -</t>
  </si>
  <si>
    <t>Задача 7. «Создание условий для воспитания разносторонне-развитой творческой личности в условиях современного социума».</t>
  </si>
  <si>
    <t xml:space="preserve">Показатель. Доля расходов областного бюджета на создание условий для воспитания разносторонне-развитой творческой личности в условиях современного социумав общем объеме средств областного бюджета, направляемых на  общее образование </t>
  </si>
  <si>
    <t>Мероприятие 7.1. Финансовое обеспечение государственного задания на оказание государственных услуг (выполнение работ) государственными бюджетными учреждениями дополнительного образования детей.</t>
  </si>
  <si>
    <t>Мероприятие 9.1. Финансовое обеспечение организации проведения  независимой внешней  оценки качества образования.</t>
  </si>
  <si>
    <t xml:space="preserve">Показатель. Размер расходов областного бюджета на 1 обучающегося, охваченного мониторинговыми исследованиями образовательных достижений </t>
  </si>
  <si>
    <t xml:space="preserve">Мероприятие 9.2. Финансовое обеспечение государственного задания на оказание государственных услуг (выполнение работ) бюджетными учреждениями системы оценки качества образования. </t>
  </si>
  <si>
    <t>Мероприятие 9.3. Материально-техническое оснащение и ремонт государственных бюджетных учреждений системы оценки качества образования.</t>
  </si>
  <si>
    <t>9.4. Дополнительное финансирование мер по совершенствованию процесса проведения процедур оценки качества образования в рамках модернизации региональной системы общего образования (федеральные средства). В 2013 году не будет</t>
  </si>
  <si>
    <t>Показатель. Доля профессий и специальностей, по которым проводится сертификация профессиональных квалификаций</t>
  </si>
  <si>
    <t xml:space="preserve">Мероприятие 2.2. Финансовое обеспечение государственного задания на оказание государственных услуг (выполнение работ) государственными бюджетными учреждениями профессионального образования в части реализации программ среднего профессионального образования. </t>
  </si>
  <si>
    <t xml:space="preserve">Показатель.  Затраты на 1 обучающегося государственных бюджетных учреждений профессионального образования в части реализации программ среднего профессионального образования в части текущих расходов на оказание государственных услуг (выполнение работ) </t>
  </si>
  <si>
    <t>Объем  бюджетных ассигнований на текущий год с учетом актуальных изменений в ЗО о Бюджете
(тыс.руб.)**</t>
  </si>
  <si>
    <t>Обоснование выделения дополнительных ассигнований</t>
  </si>
  <si>
    <t>Итого потребности на реализацию ГП</t>
  </si>
  <si>
    <t>решение БК (+/-)</t>
  </si>
  <si>
    <t>итого окончательный объем ассигнований по решению БК (лимиты и +/- по БК)</t>
  </si>
  <si>
    <t>ФИО исполнителя в ГРБС</t>
  </si>
  <si>
    <t>КСЦР *****</t>
  </si>
  <si>
    <t>ПП (А)</t>
  </si>
  <si>
    <t xml:space="preserve">Подвид мероприятия
(X X) </t>
  </si>
  <si>
    <t>ЗО
(А)</t>
  </si>
  <si>
    <t>А</t>
  </si>
  <si>
    <t>КВР
(XXX)</t>
  </si>
  <si>
    <t>КОСГУ
(X X X)</t>
  </si>
  <si>
    <t>Вид мероприятия
(X)*</t>
  </si>
  <si>
    <t>ГП (X X)</t>
  </si>
  <si>
    <t>Показатель. Доля  выпусников, сдавших ЕГЭ по математике к численности выпускников, участвовавших в ЕГЭ по математике</t>
  </si>
  <si>
    <t>Показатель. Доля средств  областного бюджета отрасли "Образование", направленных на  организацию проведения  независимой внешней  оценки качества образования, в общем объеме средств областного бюджета отрасли "Образование"</t>
  </si>
  <si>
    <t>Мероприятие 8.3. Направление субсидий на приобретение оборудования и инвентаря для формирования основ здорового образа жизни учащихся  для государственных бюджетных общеобразовательных учреждений Тверской области в рамках модернизации региональной системы общего образования (федеральные средства).</t>
  </si>
  <si>
    <t>4.8. Модернизация общеобразовательных учреждений путем организации в них дистанционного обучения для обучающихся в рамках модернизации региональных систем общего образования (федеральные средства).В 2013 году не будет</t>
  </si>
  <si>
    <t>4.6. Приобретение транспортных средств для перевозки обучающихся в рамках модернизации региональных систем общего образования(федеральные средства).</t>
  </si>
  <si>
    <t>Показатель.  Доля государственных бюджетных учреждений начального профессионального образования, реализующих программы повышенного уровня</t>
  </si>
  <si>
    <t xml:space="preserve">Показатель.  Затраты на 1 обучающегося государственных бюджетных учреждений начального профессионального образования в части текущих расходов на оказание государственных услуг (выполнение работ) </t>
  </si>
  <si>
    <t>Расходы на проведение оздоровительной компании детей за счет средств местного бюджета</t>
  </si>
  <si>
    <t>Мероприятие 10.3. Материально-техническое оснащение и ремонт государственных бюджетных учреждений системы оценки качества образования.</t>
  </si>
  <si>
    <t>10.4. Дополнительное финансирование мер по совершенствованию процесса проведения процедур оценки качества образования в рамках модернизации региональных систем общего образования (федеральные средства). В 2013 году не будет</t>
  </si>
  <si>
    <t>Подпрограмма 2 «Развитие системы профессионального образования Тверской области».</t>
  </si>
  <si>
    <t>Показатель  Количество инновационных площадок, представленных Тверской областью на межрегиональных мероприятиях</t>
  </si>
  <si>
    <t xml:space="preserve">Мероприятие 3.2. 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бюджетных учреждениях профессионального образования Тверской области по программам среднего профессионального образования. </t>
  </si>
  <si>
    <t>Показатель  Доля расходов областного бюджета отрасли "Образование" в части увеличения стоимости основных средств в общем объеме областных средств по отрасли "Образование", направляемых на предоставление государственных услуг в  государственных бюджетных  учреждениях системы оценки качества образования</t>
  </si>
  <si>
    <t>Показатель  Доля дополнительного финансирования мер по совершенствованию процесса проведения процедур оценки качества образования в общем объеме областных средств, направляемых на создание современной системы оценки качества образования</t>
  </si>
  <si>
    <t>Показатель. Доля школьников, обучающихся в учреждениях повышенного уровня, в общей численности обучающихся в дневных общеобразовательных учреждениях</t>
  </si>
  <si>
    <t>Показатель. Доля государственных бюджетных учреждений профессионального образования, реализующих программы начального и среднего профессионального образования, имеющих условия для совместного обучения детей с ограниченными возможностями здоровья</t>
  </si>
  <si>
    <t xml:space="preserve">Мероприятие 3.1. 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бюджетных учреждениях профессионального образования Тверской области по программам начального профессионального образования. </t>
  </si>
  <si>
    <t>"Расходы на обеспечение подвоза учащихся, проживающих в сельской местности, к месту обучения в общеобразовательные учреждения  за счет средств местного бюджета"</t>
  </si>
  <si>
    <t>Расходы на организацию обеспечения учащихся начальных классов муниципальных общеобразовательных учреждений горячим питанием за счет средств местного бюджета</t>
  </si>
  <si>
    <t>Мероприятие 5.3. Повышение квалификации, профессиональная подготовка руководителей общеобразовательных учреждений и учителей в рамках модернизации региональных систем общего образования (федеральные средства (субсидии на иные цели)).</t>
  </si>
  <si>
    <t>Мероприятие 5.3. Направление субсидий на повышение квалификации, профессиональная подготовка руководителей общеобразовательных учреждений и учителей в рамках модернизации региональной системы общего образования (федеральные средства (субсидии на иные цели)).</t>
  </si>
  <si>
    <t>Показатель. Доля руководителей и учителей образовательных учреждений, прошедших повышение квалификации в рамках модернизации региональных систем общего образования за счет федеральных средств на базе государственных бюджетных учреждений, подведомственных Министерству образования Тверской области</t>
  </si>
  <si>
    <t>Показатель. Доля руководителей и учителей ОУ, прошедших повышение квалификации в рамках модернизации региональной системы общего образования за счет федеральных средств, организуемое Министерством  образования Тверской области</t>
  </si>
  <si>
    <t>Показатель. Доля педагогических работников в возрасте до 30 лет в общей численности педагогических работников общеобразовательных учреждений</t>
  </si>
  <si>
    <t xml:space="preserve">Показатель.  Количество обучающихся  в государственных бюджетных учреждениях профессионального (начального) образования Тверской области по программам начального профессионального образования, получающих дополнительное социальное обеспечение </t>
  </si>
  <si>
    <t xml:space="preserve">Показатель.  Количество обучающихся  в государственных бюджетных учреждениях среднего профессионального образования Тверской области по программам начального профессионального образования, получающих дополнительное социальное обеспечение </t>
  </si>
  <si>
    <t>Показатель. Количество социально значимых объектов федеральных образовательных учреждений, в развитии которых принимает участие тверской регион</t>
  </si>
  <si>
    <t>Показатель. Доля выпускников государственных специальных (коррекционных) образовательных учреждений, продолживших обучение с целью получения профессионального образования</t>
  </si>
  <si>
    <t xml:space="preserve">Показатель. Доля расходов областного бюджета на организацию предоставления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государственных бюджетных специальных (коррекционных) образовательных учреждениях в общем объеме средств областного бюджета, направляемых на  общее образование </t>
  </si>
  <si>
    <t xml:space="preserve">Показатель. Средний размер затрат в расчете на 1 обучающегося в государственных бюджетных специальных (коррекционных) общеобразовательных учреждениях </t>
  </si>
  <si>
    <t>Показатель. Доля новых учебников, приобретенных за счет средств федерального бюджета, в общем фонде школьных библиотек государственных бюджетных специальных (коррекционных) общеобразовательных учреждений</t>
  </si>
  <si>
    <t>Мероприятие 3.3. Финансирование научно-исследовательских работ, направленных на развитие системы образования Тверской области. (ДЦП задача 2 мероприятие 4)</t>
  </si>
  <si>
    <t>Показатель. Количество победителей всероссийских олимпиад, конкурсов, соревнований</t>
  </si>
  <si>
    <t>Показатель. Количество региональных поощрений за инновационную деятельность, направленную на развитие образования Тверской области</t>
  </si>
  <si>
    <t xml:space="preserve">Показатель. Количество претендентов на одно региональное поощрение </t>
  </si>
  <si>
    <t>5. Критерий согласованности достижения целевого значения показателя мероприятия подпрограммы государственной программы (долгосрочной целевой программы) Тверской области с объемом финансирования соответствующего мероприятия подпрограммы государственной программы (долгосрочной целевой программы) Тверской области в i-ом текущем году</t>
  </si>
  <si>
    <t>4. Классификация целевых статей расходов бюджета</t>
  </si>
  <si>
    <t>3. Классификация операций сектора государственного управления</t>
  </si>
  <si>
    <r>
      <rPr>
        <b/>
        <sz val="9"/>
        <rFont val="Times New Roman"/>
        <family val="1"/>
        <charset val="204"/>
      </rPr>
      <t>Показатель</t>
    </r>
    <r>
      <rPr>
        <sz val="9"/>
        <rFont val="Times New Roman"/>
        <family val="1"/>
        <charset val="204"/>
      </rPr>
      <t xml:space="preserve">  </t>
    </r>
    <r>
      <rPr>
        <i/>
        <sz val="9"/>
        <rFont val="Times New Roman"/>
        <family val="1"/>
        <charset val="204"/>
      </rPr>
      <t>(наименование)</t>
    </r>
  </si>
  <si>
    <t>Показатель. Численность работников (среднегодовая) государственных (муниципальных) общеобразовательных учреждений, расположенных в сельской местности</t>
  </si>
  <si>
    <t>Показатель. Численность учителей (среднегодовая) государственных (муниципальных) общеобразовательных учреждений, расположенных в городской местности</t>
  </si>
  <si>
    <t>Показатель. Численность учителей (среднегодовая) государственных (муниципальных) общеобразовательных учреждений, расположенных в сельской местности</t>
  </si>
  <si>
    <t xml:space="preserve">Показатель. Среднемесячная номинальная начисленная заработная плата преподавателей государственных образовательных учреждений, реализующих программы начального профессионального образования </t>
  </si>
  <si>
    <t xml:space="preserve">Показатель. Среднемесячная номинальная начисленная заработная плата преподавателей государственных образовательных учреждений, реализующих программы среднего профессионального образования </t>
  </si>
  <si>
    <t>Показатель.  Численность лиц, обучающихся в государственных образовательных учреждениях по программам начального профессионального образования за счет средств субъекта Российской Федерации</t>
  </si>
  <si>
    <t>Показатель.  Численность работников государственных образовательных учреждений профессионального образования (по образовательным программам начального профессионального образования)</t>
  </si>
  <si>
    <t xml:space="preserve">Мероприятие 5.1. Финансовое обеспечение государственного задания на оказание государственных услуг (выполнение работ) государственным бюджетным учреждением. (государственным образовательным учреждением «Тверской областной институт усовершенствования учителей») </t>
  </si>
  <si>
    <t xml:space="preserve">Показатель. Средний размер затрат на повышение квалификации и переподготовку в расчете на 1 слушателя </t>
  </si>
  <si>
    <t>Показатель. Наличие плана мероприятий по привлечению молодых специалистов в отрасль «Образование»</t>
  </si>
  <si>
    <t>Мероприятие 5.6. Капитальное строительство/ реконструкция объектов общего образования, расположенных на территории Тверской области, осуществляемые в рамках адресной инвестиционной программы Тверской области (наименование объектов общего образования, находящихся в государственной собственности)</t>
  </si>
  <si>
    <r>
      <rPr>
        <b/>
        <sz val="9"/>
        <rFont val="Times New Roman"/>
        <family val="1"/>
        <charset val="204"/>
      </rPr>
      <t xml:space="preserve">Показатель 1 </t>
    </r>
    <r>
      <rPr>
        <sz val="9"/>
        <rFont val="Times New Roman"/>
        <family val="1"/>
        <charset val="204"/>
      </rPr>
      <t xml:space="preserve"> Объем выпадающих доходов консолидированного бюджета Тверской области при использовании мер государственного регулирования в сфере реализации программы в i-ом отчетном финансовом году </t>
    </r>
  </si>
  <si>
    <r>
      <rPr>
        <b/>
        <sz val="9"/>
        <rFont val="Times New Roman"/>
        <family val="1"/>
        <charset val="204"/>
      </rPr>
      <t xml:space="preserve">Показатель 2 </t>
    </r>
    <r>
      <rPr>
        <sz val="9"/>
        <rFont val="Times New Roman"/>
        <family val="1"/>
        <charset val="204"/>
      </rPr>
      <t xml:space="preserve"> Объем дополнительно полученных доходов консолидированного бюджета Тверской области при использовании мер государственного регулирования в сфере реализации программынаименование в i-ом отчетном финансовом году</t>
    </r>
  </si>
  <si>
    <t xml:space="preserve">Показатель «Прибыль от управления государственной собственностью  Тверской области в сфере реализации программы в i-ом отчетном финансовом году» </t>
  </si>
  <si>
    <t>Мероприятие 4.3. Дополнительное финансирование мер по внедрению новых форм организации и осуществления образовательного процесса</t>
  </si>
  <si>
    <t xml:space="preserve">Показатель. Доля детей - инвалидов, имеющих доступ к услугам дистанционного образования, от числа нуждающихся </t>
  </si>
  <si>
    <t>шт.</t>
  </si>
  <si>
    <t xml:space="preserve">Мероприятие 1.1. Предоставление субсидий юридическим лицам, являющимся негосударственными некоммерческими организациями, на образовательную деятельность.     </t>
  </si>
  <si>
    <t>Мероприятие 1.2. Предоставление субсидий юридическим лицам, являющимся негосударственными некоммерческими организациями, на организацию горячего питания для обучающихся.</t>
  </si>
  <si>
    <t xml:space="preserve">Мероприятие 1.3. Предоставление субсидий юридическим лицам, являющимся негосударственными некоммерческими организациями, на реализацию целевых социальных программ (целевых социальных проектов) в сфере образования. </t>
  </si>
  <si>
    <t xml:space="preserve">Задача 2 «Стимулирование творческой активности участников образовательного процесса». </t>
  </si>
  <si>
    <t xml:space="preserve">Мероприятие 2.1. Развитие системы выявления и поддержки одаренных и высокомотивированных обучающихся (без денег). </t>
  </si>
  <si>
    <t>Мероприятие 2.2. Проведение региональных мероприятий с обучающимися. (ЦМ)</t>
  </si>
  <si>
    <t>Мероприятие 2.3. Проведение мероприятий с обучающимися образовательными учреждениями Тверской области. (ЦМ на учреждения)</t>
  </si>
  <si>
    <t>Мероприятие 2.4. Создание условий для участия обучающихся в конкурсных мероприятиях всероссийского уровня.(мероприятие ДЦП) мероприятие министерства</t>
  </si>
  <si>
    <t>Мероприятие 3.7. Приобретение учебно-лабораторного, учебно-производственного и компьютерного оборудования для государственных бюджетных общеобразовательных учреждений Тверской области в рамках модернизации региональных систем общего образования (федеральн</t>
  </si>
  <si>
    <t>Мероприятие 3.8. Капитальное строительство/ реконструкция объектов общего образования, расположенных на территории Тверской области, осуществляемые в рамках адресной инвестиционной программы Тверской области (наименование объектов общего образования, находящихся в муниципальной собственности)</t>
  </si>
  <si>
    <t>Задача 4. «Обеспечение доступности качественных образовательных услуг обучающимся в общеобразовательных учреждениях вне зависимости от  места проживания и состояния здоровья».</t>
  </si>
  <si>
    <t>Мероприятие 4.1. Транспортное обслуживание населения в части обеспечения подвоза учащихся, проживающих в сельской местности, к месту обучения и обратно</t>
  </si>
  <si>
    <t>Мероприятие 4.2. Приобретение школьных автобусов по отрасли «Образование” (региональные средства).</t>
  </si>
  <si>
    <t xml:space="preserve">Мероприятие 4.3. Дополнительное финансирование мер по внедрению новых форм организации и осуществления образовательного процесса (задача 2 ДЦП мероприятие 5). </t>
  </si>
  <si>
    <t>Мероприятие 4.4. Реализация мероприятий государственной программы «Доступная среда на 2011-2015 годы» (федеральный бюджет).</t>
  </si>
  <si>
    <t>Мероприятие 4.5. Реализация мероприятий государственной программы «Доступная среда на 2011-2015 годы» (региональный бюджет).</t>
  </si>
  <si>
    <t>Задача 5. «Создание условий для реализации федеральных государственных образовательных стандартов (далее - ФГОС)».</t>
  </si>
  <si>
    <t>Мероприятие 5.1. Приобретение учебно-лабораторного, учебно-производственного и компьютерного оборудования для муниципальных общеобразовательных учреждений Тверской области в рамках модернизации региональных систем общего образования (федеральные средства)</t>
  </si>
  <si>
    <t>4362100 244</t>
  </si>
  <si>
    <t>5222402 244</t>
  </si>
  <si>
    <t>Показатель. Доля учащихся негосударственных общеобразовательных учреждений, получающих горячее питание, от числа учащихся дневных  государственных и муниципальных общеобразовательных учреждений, получающих горячее питание</t>
  </si>
  <si>
    <t xml:space="preserve">Показатель. Количество негосударственных некоммерческих организаций, получивших грантовую поддержку для реализации целевых социальных программ в сфере образования </t>
  </si>
  <si>
    <t>Задача 10. «Создание современной системы оценки индивидуальных образовательных достижений обучающихся».</t>
  </si>
  <si>
    <t>Мероприятие 10.1. Финансовое обеспечение организации проведения  независимой внешней  оценки качества образования.</t>
  </si>
  <si>
    <t xml:space="preserve">Мероприятие 10.2. Финансовое обеспечение государственного задания на оказание государственных услуг (выполнение работ) бюджетными учреждениями системы оценки качества образования. </t>
  </si>
  <si>
    <t>Мероприятие 5.4. Повышение квалификации, профессиональная подготовка руководителей общеобразовательных учреждений и учителей в рамках модернизации региональных систем общего образования (федеральные средства (мероприятие министерства)).</t>
  </si>
  <si>
    <t>Мероприятие 5.5. Совершенствование механизмов формирования мотивации непрерывности профессионального роста педагогов и привлечение молодых специалистов в отрасль «Образование». (без денег)</t>
  </si>
  <si>
    <t>5.6. Финансовое обеспечение государственного задания на оказание государственных услуг (выполнение работ) государственными бюджетными учреждениями. (учебные заведения и курсы В 2013 году не будет</t>
  </si>
  <si>
    <t>5.7. Материально-техническое оснащение и ремонт государственных бюджетных общеобразовательных учреждений Тверской области. (учебные заведения и курсы) ( субсидии на иные цели – не предусмотрены в 2012 году)В 2013 году не будет</t>
  </si>
  <si>
    <t>Подпрограмма 3 «Обеспечение инновационного характера образования».</t>
  </si>
  <si>
    <t>Задача 1. «Совершенствование негосударственного сектора образования  за счет поддержки  общественных  и  частных инициатив».</t>
  </si>
  <si>
    <t>Мероприятие 7.3. Капитальное строительство/ реконструкция объектов  образования для детей-сирот и детей, оставшихся без попечения родителей, расположенных на территории Тверской области, осуществляемые в рамках адресной инвестиционной программы Тверской области (наименование объектов образования для детей-сирот и детей, оставшихся без попечения родителей, находящихся в государственной собственности)</t>
  </si>
  <si>
    <t>Задача 8. «Создание условий для воспитания гармонично-развитой творческой личности в условиях современного социума».</t>
  </si>
  <si>
    <t>Мероприятие 8.1. Финансовое обеспечение государственного задания на оказание государственных услуг (выполнение работ) государственными бюджетными учреждениями дополнительного образования детей.</t>
  </si>
  <si>
    <t>Мероприятие 8.2. Материально-техническое оснащение и ремонт государственных бюджетных общеобразовательных учреждений Тверской области дополнительного образования детей.</t>
  </si>
  <si>
    <t>Мероприятие 8.3. Выплаты ежемесячного денежного вознаграждения за классное руководство педагогическим работникам муниципальных образовательных учреждений.</t>
  </si>
  <si>
    <t xml:space="preserve">Показатель. Доля выпускников 9/11 классов, поступивших на обучение по образовательным программам начального и среднего профессионального образования </t>
  </si>
  <si>
    <t>Объекты общего образования, находящиеся в государственной собственности</t>
  </si>
  <si>
    <t>Объекты общего образования, находящиеся в муниципальной собственности</t>
  </si>
  <si>
    <t>Объекты профессионального образования, находящиеся в государственной собственности</t>
  </si>
  <si>
    <t xml:space="preserve">Обеспечивающая программа </t>
  </si>
  <si>
    <t>Показатель. Доля общеобразовательных учреждений, имеющих краеведческие музеи в общей численности общеобразовательных учреждений</t>
  </si>
  <si>
    <t>Показатель. Доля участников всероссийских олимпиад, конкурсов, соревнований в общей численности участников региональных олимпиад</t>
  </si>
  <si>
    <t>Показатель. Охват детей Тверской области организованными формами отдыха и оздоровления (до 85%)</t>
  </si>
  <si>
    <t xml:space="preserve">Показатель. Размер субсидии в расчете на 1 учащегося первых-четвертых классов муниципальных общеобразовательных учреждений, обеспеченного горячим питанием </t>
  </si>
  <si>
    <t>Доля детей, охваченных профильными сменами (одаренные дети, дети с особыми потребностями и др.)</t>
  </si>
  <si>
    <t>Показатель. Доля средств  бюджета отрасли "Образование", направленных на организацию отдыха детей в каникулярный период в государственных загородных оздоровительных лагерях, в общем объеме средств регионального бюджета</t>
  </si>
  <si>
    <t>Показатель. Количество учащихся общеобразовательных учреждений, охваченных организованным досугом в каникулярное время</t>
  </si>
  <si>
    <t>Показатель. Количество дней, проведенных каждым воспитанником государственных бюджетных учреждений для детей-сирот и детей, оставшихся без попечения родителей, в загородных оздоровительных лагерях</t>
  </si>
  <si>
    <t>Показатель. Доля  выпусников, сдавших единый государственный экзамен (далее - ЕГЭ) по русскому языку к численности выпускников, участвовавших в ЕГЭ по русскому языку</t>
  </si>
  <si>
    <t>Показатель. Количество реализованных в текущем году программ по новым профессиям, специальностям</t>
  </si>
  <si>
    <t>Показатель. Доля обучающихся по программам среднего профессионального образования, получающих академические  стипендии</t>
  </si>
  <si>
    <t xml:space="preserve">Показатель. Количество мероприятий, проведенных совместно федеральными, государственными, муниципальными и негосударственными образовательными учреждениями </t>
  </si>
  <si>
    <t>Мероприятие 9.1. Приобретение оборудования и инвентаря для формирования основ здорового образа жизни учащихся  для муниципальных общеобразовательных учреждений Тверской области в рамках модернизации региональных систем общего образования (федеральные средства)</t>
  </si>
  <si>
    <t>Мероприятие 2.3. Материально-техническое оснащение и ремонт государственных бюджетных общеобразовательных учреждений Тверской области.</t>
  </si>
  <si>
    <t>Задача 3. «Развитие инфраструктуры муниципальных и государственных общеобразовательных учреждений Тверской области в соответствии с требованиями действующего законодательства».</t>
  </si>
  <si>
    <t>Мероприятие 3.1. Проведение капитального ремонта зданий и помещений, находящихся в муниципальной собственности, используемых для размещения образовательных учреждений.</t>
  </si>
  <si>
    <t>Мероприятие 3.2. Обеспечение комплексной безопасности зданий и помещений, находящихся в муниципальной собственности, используемых для размещения образовательных учреждений.</t>
  </si>
  <si>
    <t>Показатель.  Численность лиц, обучающихся по образовательным программам среднего профессионального образования за счет средств субъекта Российской Федерации</t>
  </si>
  <si>
    <t>Показатель.  Численность работников государственных образовательных учреждений профессионального образования (по образовательным программам среднего профессионального образования)</t>
  </si>
  <si>
    <t>Показатель.  Численность преподавателей государственных образовательных учреждений профессионального образования (по образовательным программам среднего профессионального образования)</t>
  </si>
  <si>
    <t>Показатель.  Численность студентов, приходящихся на одного работающего в государственных учреждениях профессионального образования (по образовательным программам среднего профессионального образования)</t>
  </si>
  <si>
    <t>«Развитие системы образования муниципального образования Сонковский  район Тверской области на 2017 - 2022 годы"</t>
  </si>
  <si>
    <r>
      <rPr>
        <b/>
        <sz val="9"/>
        <rFont val="Times New Roman"/>
        <family val="1"/>
        <charset val="204"/>
      </rPr>
      <t xml:space="preserve">Показатель  </t>
    </r>
    <r>
      <rPr>
        <sz val="9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(наименование)</t>
    </r>
  </si>
  <si>
    <r>
      <rPr>
        <b/>
        <sz val="9"/>
        <rFont val="Times New Roman"/>
        <family val="1"/>
        <charset val="204"/>
      </rPr>
      <t xml:space="preserve">Показатель  </t>
    </r>
    <r>
      <rPr>
        <i/>
        <sz val="9"/>
        <rFont val="Times New Roman"/>
        <family val="1"/>
        <charset val="204"/>
      </rPr>
      <t>(наименование)</t>
    </r>
  </si>
  <si>
    <t>Мероприятие 1.1 Реализация комплексных программ поддержки развития дошкольных образовательных учреждений в Тверской области (без денег или федеральные)</t>
  </si>
  <si>
    <t>Мероприятие 3. Направление средств на выплаты ежемесячного денежного вознаграждения за классное руководство педагогическим работникам муниципальных образовательных учреждений.</t>
  </si>
  <si>
    <t>Показатель Средний размер выплаченного ежемесячного денежного вознаграждения за классное руководство педагогическим работникам муниципальных образовательных учреждений.</t>
  </si>
  <si>
    <t>ед</t>
  </si>
  <si>
    <t>Мероприятие 1.3 Капитальное строительство/реконструкция объектов дошкольного образования, расположенных на территории Тверской области, осуществляемые в рамках адресной инвестиционной программы Тверской области (наименование)</t>
  </si>
  <si>
    <t>Задача 2. «Удовлетворение потребностей населения в получении услуг общего образования».</t>
  </si>
  <si>
    <t>Мероприятие 2.1.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</t>
  </si>
  <si>
    <t xml:space="preserve">Мероприятие 2.2. Финансовое обеспечение государственного задания на оказание государственных услуг (выполнение работ) бюджетными общеобразовательными учреждениями. </t>
  </si>
  <si>
    <t xml:space="preserve">Показатель  Доля расходов областного бюджета по отрасли "Образование" на информирование граждан о деятельности в сфере регионального образования в общем объеме средств областного бюджета по отрасли "Образование" на обеспечение инновационного характера образования </t>
  </si>
  <si>
    <t>Показатель. Доля образовательных учреждений – участников конкурсных процедур на получение поощрений за инновационную деятельность в общей численности образовательных учреждений</t>
  </si>
  <si>
    <t xml:space="preserve">Показатель  Доля расходов областного бюджета по отрасли "Образование" на стимулирование творческой активности участников образовательного процесса в общем объеме средств областного бюджета по отрасли "Образование" на обеспечение инновационного характера образования </t>
  </si>
  <si>
    <t>Показатель. Количество участников  олимпиад</t>
  </si>
  <si>
    <t>Показатель. Количество проведенных Министерством образования Тверской области региональных мероприятий с обучающимися</t>
  </si>
  <si>
    <t>Показатель. Количество проведенных государственными бюджетными учреждениями региональных мероприятий с талантливыми обучающимися</t>
  </si>
  <si>
    <t>Доля образовательных учреждений высшего профессионального образования, принявших участие в мероприятиях регионального уровня</t>
  </si>
  <si>
    <t>Показатель. Доля  руководителей и учителей общеобразовательных учреждений, прошедших повышение квалификации в рамках курсовой подготовки</t>
  </si>
  <si>
    <t>Показатель. Доля  руководителей и педагогов государственных образовательных учреждений профессионального образования, прошедших повышение квалификации в рамках курсовой подготовки</t>
  </si>
  <si>
    <t>Показатель. Доля  руководителей и учителей общеобразовательных учреждений, прошедших повышение квалификации в иных формах (непрерывное образование)</t>
  </si>
  <si>
    <t>Показатель. Доля  руководителей и учителей общеобразовательных учреждений, прошедших повышение квалификации по модульно-накопительной системе</t>
  </si>
  <si>
    <t>Показатель Количество государственных (муниципальных) общеобразовательных учреждений, здания которых находятся в аварийном состоянии или требуют капитального ремонта</t>
  </si>
  <si>
    <t xml:space="preserve">Показатель. Доля учащихся, принявших участие в  региональных мероприятиях (конкурсах, смотрах, фестивалях и т.п.) по духовно-нравственному воспитанию и краеведческому образованию </t>
  </si>
  <si>
    <t>Задача 6. «Организация предоставления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образовательных учреждениях для детей-сирот и детей, оставшихся без попечения родителей, детей, нуждающихся в длительном лечении».</t>
  </si>
  <si>
    <t>(N+1) год</t>
  </si>
  <si>
    <t>(N+2) год</t>
  </si>
  <si>
    <t>(N+3) год</t>
  </si>
  <si>
    <t>(N+4) год</t>
  </si>
  <si>
    <t>(N+5) год</t>
  </si>
  <si>
    <t>название государственной  программы Тверской области</t>
  </si>
  <si>
    <t>Принятые обозначения и сокращения:</t>
  </si>
  <si>
    <t>1. Государственная программа Тверской области</t>
  </si>
  <si>
    <t xml:space="preserve">2. Подпрограмма государственной программы (долгосрочная целевая программа) Тверской области </t>
  </si>
  <si>
    <t>1. Государственная программа</t>
  </si>
  <si>
    <t xml:space="preserve">2. Подпрограмма (ДЦП) </t>
  </si>
  <si>
    <t>3.КОСГУ</t>
  </si>
  <si>
    <t>4.КСЦР</t>
  </si>
  <si>
    <t xml:space="preserve">5. Критерий согласованности достижения целевого значения показателя мероприятия </t>
  </si>
  <si>
    <t>Показатель мероприятия 3.004  "Доля муниципальных общеобразовательных учреждений в которых проведена подготовка к отопительному сезону за счет средств местного бюджета"</t>
  </si>
  <si>
    <t>Показатель мероприятия 3.005.  " Доля муниципальных общеобразовательных учреждений в которых выполнено укрепление материально-технической базы"</t>
  </si>
  <si>
    <t>Показатель Количество государственных общеобразовательных учреждений, в которых произведены мероприятия по  энергосбережению</t>
  </si>
  <si>
    <t>Показатель  Количество строящихся/реконструированных в рамках адресной инвестиционной программы Тверской области объектов общего образования, находящихся в муниципальной собственности</t>
  </si>
  <si>
    <t>Показатель. Доля сельских школьников, которым обеспечен ежедневный подвоз в  школы в общей численности школьников, нуждающихся в подвозе (99%)</t>
  </si>
  <si>
    <t xml:space="preserve">Показатель. Доля расходов областного бюджета на обеспечение доступности образовательных услуг обучающимся в общеобразовательных учреждениях вне зависимости от  места проживания и состояния здоровья в общем объеме средств, направляемых на  общее образование </t>
  </si>
  <si>
    <t>Показатель. Количество приобретенных школьных автобусов за счет  средств областного бюджета</t>
  </si>
  <si>
    <t>да/нет</t>
  </si>
  <si>
    <t>да</t>
  </si>
  <si>
    <t>Показатель 1.2.1.1 Средний размер субвенции в расчете на 1 обучающегося в муниципальных общеобразовательных учреждениях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муниципальных общеобразовательных учреждениях</t>
  </si>
  <si>
    <t>Показатель 1.2.1.2 Численность лиц (среднегодовая), обучающихся в государственных (муниципальных) общеобразовательных учреждениях, расположенных в городской местности</t>
  </si>
  <si>
    <t>Показатель 1.2.1.4 Численность лиц (среднегодовая), обучающихся в государственных (муниципальных) общеобразовательных учреждениях, расположенных в сельской местности</t>
  </si>
  <si>
    <t>Мероприятие 2.6. Проведение региональных мероприятий  с участием  педагогической общественности Тверской области. (ДЦП зад.1 меропр 4, Учитель года)</t>
  </si>
  <si>
    <t>Показатель. Количество участников региональных мероприятий, проведенных Министерством образования Тверской области</t>
  </si>
  <si>
    <t>Мероприятие 2.7. Направление субсидий на проведение региональных мероприятий  с участием  педагогической общественности. (ДЦП зад.1 меропр 4, )</t>
  </si>
  <si>
    <t>Показатель. Количество участников региональных мероприятий, проведенных государственными бюджетными учреждениями, подведомственными Министерству образования Тверской области</t>
  </si>
  <si>
    <t xml:space="preserve">Задача  3. «Совершенствование организационно-экономических  механизмов в системе образования"  </t>
  </si>
  <si>
    <t xml:space="preserve">Мероприятие 3.1. Финансовое обеспечение государственного задания на оказание государственных услуг (выполнение работ) бюджетными учреждениями (государственным учреждением «Центр информатизации образования»). </t>
  </si>
  <si>
    <t xml:space="preserve">Показатель. Доля муниципальных общеобразовательных учреждений -  получателей средств федерального бюджета для проведения мероприятий по формированию основ здорового образа жизни учащихся  </t>
  </si>
  <si>
    <t>Показатель  Количество строящихся/ реконструированных в рамках адресной инвестиционной программы Тверской областиобъектов   государственных бюджетных учреждений дополнительного образования детей</t>
  </si>
  <si>
    <t>Мероприятие 3.4. Осуществление научно-исследовательских работ, направленных на развитие системы образования Тверской области. (ДЦП задача 2 мероприятие 4)</t>
  </si>
  <si>
    <t>Задача 4. «Создание прозрачной, открытой системы информирования граждан о деятельности в сфере регионального образования».</t>
  </si>
  <si>
    <t xml:space="preserve"> Показатель «Эффективность управления государственной собственностью Тверской области в сфере реализации программы в i-ом отчетном финансовом году» </t>
  </si>
  <si>
    <t>Показатель.  Численность мастеров производственного обучения государственных образовательных учреждений профессионального образования (по образовательным программам начального профессионального образования)</t>
  </si>
  <si>
    <t>Показатель. Доля обучающихся по программам начального профессионального образования, получающих социальные стипендии</t>
  </si>
  <si>
    <t>Показатель. Количество государственных бюджетных учреждений профессионального образования - участников государственной программы «Доступная среда на 2011-2015 годы» за счет средств федерального и регионального бюджета на условиях софинансирования</t>
  </si>
  <si>
    <t>Показатель. Численность учащихся учреждений высшего профессионального образования - получателей региональных и губернаторских стипендий, премий</t>
  </si>
  <si>
    <t>Мероприятие 3.5. Предоставление трансфертов на осуществление мер, направленных на энергосбережение в системе общего образования, в рамках модернизации региональной системы общего образования (муниципальные общеобразовательные учреждения).</t>
  </si>
  <si>
    <t>Мероприятие 3.4. Предоставление  трансфертов на ремонт помещений для создания  информационных центров школ в рамках модернизации региональной системы общего образования (муниципальные общеобразовательные учреждения)</t>
  </si>
  <si>
    <t>Показатель. Доля выпускников государственных  образовательных учреждений для детей-сирот и детей, оставшихся без попечения родителей, детей, нуждающихся в длительном лечении, продолживших обучение с целью получения профессионального образования</t>
  </si>
  <si>
    <t>Доля воспитанников детских домов и школ-интернатов, охваченных семейными формами проживания</t>
  </si>
  <si>
    <t>субсидии из бюджета Тверской области</t>
  </si>
  <si>
    <t>субсидии из федерального бюджета</t>
  </si>
  <si>
    <t xml:space="preserve">Показатель. Доля общеобразовательных учреждений, осуществляющих дистанционное обучение обучающихся, в общей численности общеобразовательных учреждений </t>
  </si>
  <si>
    <t>Цели программы, подпрограммы,  задачи  подпрограммы, мероприятия подпрограммы, административные мероприятия  и их показатели</t>
  </si>
  <si>
    <t>Показатель. Количество многоуровневых образовательных учреждений профессионального образования</t>
  </si>
  <si>
    <t>Количество учреждений, реализующих программы начального профессионального образования</t>
  </si>
  <si>
    <t>Количество учреждений, реализующих программы среднего профессионального образования</t>
  </si>
  <si>
    <t xml:space="preserve">Показатель.  Среднегодовой размер расходов областного бюджета   на 1 обучающегося  в государственных бюджетных учреждениях среднего профессионального образования Тверской области по программам начального профессионального образования, на их дополнительное социальное обеспечение </t>
  </si>
  <si>
    <t>Показатель. Доля обучающихся по программам начального профессионального образования, получающих стипендии</t>
  </si>
  <si>
    <t xml:space="preserve">Показатель. Среднемесячная номинальная начисленная заработная плата учителей государственных (муниципальных) общеобразовательных учреждений </t>
  </si>
  <si>
    <t xml:space="preserve">Показатель. Среднемесячная номинальная начисленная заработная плата работников государственных (муниципальных) общеобразовательных учреждений </t>
  </si>
  <si>
    <t xml:space="preserve">Показатель 1.2.2.1 Затраты на 1 обучающегося вечерних общеобразовательных учреждений в части текущих расходов на оказание государственных услуг (выполнение работ) </t>
  </si>
  <si>
    <t>Мероприятие 4.2. Расширение взаимодействия с образовательными учреждениями различных форм собственности. (целевые стипендии, конфер с вузами)</t>
  </si>
  <si>
    <t>Показатель  Доля расходов областного бюджета по отрасли "Образование" на повышение квалификации и переподготовку работников учреждений образования в общем объеме средств областного бюджета по отрасли "Образование"</t>
  </si>
  <si>
    <t xml:space="preserve">Мероприятие 9.4. Выделение субсидии на обеспечение горячим питанием учащихся первых-четвертых классов общеобразовательных учреждений.  </t>
  </si>
  <si>
    <t>Мероприятие 6.3. Пополнение фондов библиотек образовательных учреждений в рамках модернизации региональных систем общего образования (федеральные средства (субсидии на иные цели)).</t>
  </si>
  <si>
    <t xml:space="preserve">Мероприятие 6.4. Финансовое обеспечение государственного задания на оказание государственных услуг (выполнение работ) бюджетными образовательными учреждениями по оказанию психолого-медико-педагогической помощи и консультированию. </t>
  </si>
  <si>
    <t xml:space="preserve">Мероприятие 6.5. Развитие школьной инфраструктуры в рамках модернизации региональных систем общего образования (государственные бюджетные общеобразовательные учреждения). </t>
  </si>
  <si>
    <r>
      <t xml:space="preserve">Показатель. </t>
    </r>
    <r>
      <rPr>
        <i/>
        <sz val="8"/>
        <color indexed="8"/>
        <rFont val="Times New Roman"/>
        <family val="1"/>
        <charset val="204"/>
      </rPr>
      <t>Доля детей с ограниченными возможностями здоровья и детей-инвалидов, которым созданы условия для получения качественного общего образования (в том числе с использованием дистанционных образовательных технологий), в общей численности детей с ограниченными возможностями здоровья и детей-инвалидов школьного возраста</t>
    </r>
  </si>
  <si>
    <t>Показатель. Количество преступлений, совершенных несовершеннолетними или при их соучастии</t>
  </si>
  <si>
    <t xml:space="preserve">Показатель. Охват дошкольным образованием детей в возрасте 3-7 лет </t>
  </si>
  <si>
    <t>Мероприятие 1.1 Реализация  программы модернизации дошкольного образования (без денег)</t>
  </si>
  <si>
    <t xml:space="preserve">Показатель 1.1.1. Число мест в дошкольных образовательных учреждениях, получивших оснащение в рамках программы </t>
  </si>
  <si>
    <t>Мероприятие 1.2 Оснащение ввновь вводимых мест за счет участия в Федеральной целевой программе "Развитие образования на 2011-2015 годы"</t>
  </si>
  <si>
    <t>Мероприятие 1.2 Компенсация части родительской платы  за содержание ребёнка в организациях, реализующих основную общеобразовательную программу дошкольного образования</t>
  </si>
  <si>
    <t>Показатель 1.2.1. Доля родительской платы в расходах на содержание учреждений дошкольного образования</t>
  </si>
  <si>
    <t xml:space="preserve">Показатель 1.3.1. Количество получателей мест в строящихся/реконструированных в рамках адресной инвестиционной программы Тверской области объектах дошкольного образования </t>
  </si>
  <si>
    <t xml:space="preserve">Показатель. Доля расходов областного бюджета на общее образование в общем объеме расходов областного бюджета на отрасль "Образование" </t>
  </si>
  <si>
    <t>Показатель  Доля расходов областного бюджета по отрасли "Образование" на обеспечение инновационного характера образования в общем объеме  средств областного бюджета по отрасли "Образование"</t>
  </si>
  <si>
    <t>Показатель.  Доля расходов областного бюджета по отрасли "Образование" на субсидии негосударственным некоммерческим организациям в общем объеме средств областного бюджета по отрасли "Образование"</t>
  </si>
  <si>
    <t>Мероприятие 8.2. Приобретение оборудования и инвентаря для формирования основ здорового образа жизни учащихся  для муниципальных общеобразовательных учреждений Тверской области в рамках модернизации региональной системы общего образования (федеральные средства (мероприятие министерства)).</t>
  </si>
  <si>
    <t xml:space="preserve">Показатель. Доля муниципальных общеобразовательных учреждений, получивших оборудование с регионального уровня для реализации мероприятий по формированию основ здорового образа жизни учащихся  </t>
  </si>
  <si>
    <r>
      <t>Цель программы</t>
    </r>
    <r>
      <rPr>
        <sz val="12"/>
        <rFont val="Arial"/>
        <family val="2"/>
        <charset val="204"/>
      </rPr>
      <t xml:space="preserve">  «Обеспечение позитивной социализации и учебной успешности каждого ребенка с учетом изменения культурной, социальной и технологической среды"</t>
    </r>
  </si>
  <si>
    <r>
      <t>Показатель   цели программы</t>
    </r>
    <r>
      <rPr>
        <sz val="12"/>
        <rFont val="Arial"/>
        <family val="2"/>
        <charset val="204"/>
      </rPr>
      <t xml:space="preserve"> «Охват программами дошкольного образования детей в возрасте 1-6 лет» </t>
    </r>
  </si>
  <si>
    <r>
      <t>Показатель цели программы</t>
    </r>
    <r>
      <rPr>
        <sz val="12"/>
        <rFont val="Arial"/>
        <family val="2"/>
        <charset val="204"/>
      </rPr>
      <t xml:space="preserve"> «Уровень удовлетворенности населения Сонковского района качеством дошкольных услуг и их доступностью» </t>
    </r>
  </si>
  <si>
    <r>
      <t>Показатель  цели программы</t>
    </r>
    <r>
      <rPr>
        <sz val="12"/>
        <rFont val="Arial"/>
        <family val="2"/>
        <charset val="204"/>
      </rPr>
      <t xml:space="preserve"> «Уровень удовлетворенности населения Сонковского района качеством общеобразовательных услуг и их доступностью» </t>
    </r>
  </si>
  <si>
    <r>
      <t>Показатель цели программы"</t>
    </r>
    <r>
      <rPr>
        <sz val="12"/>
        <rFont val="Arial"/>
        <family val="2"/>
        <charset val="204"/>
      </rPr>
      <t xml:space="preserve">Охват детей образовательными услугами в МОУ" </t>
    </r>
  </si>
  <si>
    <r>
      <t>Показатель цели программы</t>
    </r>
    <r>
      <rPr>
        <sz val="12"/>
        <rFont val="Arial"/>
        <family val="2"/>
        <charset val="204"/>
      </rPr>
      <t xml:space="preserve"> «Доля выпускников государственных (муниципальных) общеобразовательных учреждений, получивших аттестат о среднем (полном) образовании»</t>
    </r>
  </si>
  <si>
    <r>
      <t>Показатель  цели программы</t>
    </r>
    <r>
      <rPr>
        <sz val="12"/>
        <rFont val="Arial"/>
        <family val="2"/>
        <charset val="204"/>
      </rPr>
      <t xml:space="preserve"> «Доля детей с ограниченными возможностями здоровья и детей-инвалидов, которым созданы условия для получения качественного общего образования (в том числе с использованием дистанционных образовательных технологий), в общей численности детей с ограниченными возможностями здоровья и детей-инвалидов школьного возраста»</t>
    </r>
  </si>
  <si>
    <r>
      <t>Показатель цели программы</t>
    </r>
    <r>
      <rPr>
        <sz val="12"/>
        <rFont val="Arial"/>
        <family val="2"/>
        <charset val="204"/>
      </rPr>
      <t xml:space="preserve"> "Охват детей образовательными услугами в учреждениях дополнительного образования" </t>
    </r>
  </si>
  <si>
    <r>
      <t>З</t>
    </r>
    <r>
      <rPr>
        <b/>
        <sz val="12"/>
        <rFont val="Arial"/>
        <family val="2"/>
        <charset val="204"/>
      </rPr>
      <t xml:space="preserve">адача 1 подпрограммы   </t>
    </r>
    <r>
      <rPr>
        <sz val="12"/>
        <rFont val="Arial"/>
        <family val="2"/>
        <charset val="204"/>
      </rPr>
      <t xml:space="preserve"> «Обеспечение государственных гарантий прав граждан на общедоступное бесплатное дошкольное образование путем сохранения и развития сети дошкольных образовательных учреждений"</t>
    </r>
  </si>
  <si>
    <r>
      <rPr>
        <b/>
        <sz val="12"/>
        <rFont val="Arial"/>
        <family val="2"/>
        <charset val="204"/>
      </rPr>
      <t xml:space="preserve">Показатель задачи 1 подпрограммы    </t>
    </r>
    <r>
      <rPr>
        <sz val="12"/>
        <rFont val="Arial"/>
        <family val="2"/>
        <charset val="204"/>
      </rPr>
      <t>"Количество воспитанников в дошкольных образовательных учреждениях"</t>
    </r>
    <r>
      <rPr>
        <b/>
        <sz val="12"/>
        <rFont val="Arial"/>
        <family val="2"/>
        <charset val="204"/>
      </rPr>
      <t xml:space="preserve">                                                              </t>
    </r>
  </si>
  <si>
    <r>
      <t>Показатель задачи 1 подпрограммы "</t>
    </r>
    <r>
      <rPr>
        <sz val="12"/>
        <rFont val="Arial"/>
        <family val="2"/>
        <charset val="204"/>
      </rPr>
      <t>Количество детей от 0 до 6 лет, ожидающих места в ДОУ"</t>
    </r>
  </si>
  <si>
    <r>
      <t>Показатель задачи 1 подпрограммы "</t>
    </r>
    <r>
      <rPr>
        <sz val="12"/>
        <rFont val="Arial"/>
        <family val="2"/>
        <charset val="204"/>
      </rPr>
      <t>Количество воспитанников, приходящихся на одного воспитателя"</t>
    </r>
  </si>
  <si>
    <r>
      <t>Административное мероприятие 1.001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подпрограммы</t>
    </r>
    <r>
      <rPr>
        <sz val="12"/>
        <rFont val="Arial"/>
        <family val="2"/>
        <charset val="204"/>
      </rPr>
      <t xml:space="preserve"> «Развитие вариативных форм организации дошкольного образования, создание консультационных пунктов для детей в возрасте от 3-7 лет при общеобразовательных учреждениях района, расположенных в сельской местности»</t>
    </r>
  </si>
  <si>
    <r>
      <t>Показатель административного мероприятия 1.001подпрограммы  "</t>
    </r>
    <r>
      <rPr>
        <sz val="12"/>
        <rFont val="Arial"/>
        <family val="2"/>
        <charset val="204"/>
      </rPr>
      <t>Доля детей в возрасте от 3-7 лет, посещающие консультационные пункты при общеобразовательных учреждениях района, расположенных в сельской местности"</t>
    </r>
  </si>
  <si>
    <r>
      <t>Административное мероприятие 1.002 подпрограммы "</t>
    </r>
    <r>
      <rPr>
        <sz val="12"/>
        <rFont val="Arial"/>
        <family val="2"/>
        <charset val="204"/>
      </rPr>
      <t>Создание условий для предоставления общедоступного и бесплатного дошкольного образования для детей-инвалидов и детей с ОВЗ.</t>
    </r>
  </si>
  <si>
    <r>
      <t>Показатель административного мероприятия 1.002 подпрограммы  "</t>
    </r>
    <r>
      <rPr>
        <sz val="12"/>
        <rFont val="Arial"/>
        <family val="2"/>
        <charset val="204"/>
      </rPr>
      <t>Доля детей-инвалидов и детей с ОВЗ , которым предоставлена услуга получения общедоступного и бесплатного дошкольного образования в общей численности детей, посещающих МДОУ</t>
    </r>
    <r>
      <rPr>
        <b/>
        <sz val="12"/>
        <rFont val="Arial"/>
        <family val="2"/>
        <charset val="204"/>
      </rPr>
      <t>"</t>
    </r>
  </si>
  <si>
    <r>
      <t xml:space="preserve">Задача 2 подпрограммы </t>
    </r>
    <r>
      <rPr>
        <sz val="12"/>
        <rFont val="Arial"/>
        <family val="2"/>
        <charset val="204"/>
      </rPr>
      <t>"Повышение качества дошкольного образования "</t>
    </r>
  </si>
  <si>
    <r>
      <t xml:space="preserve">Показатель задачи 2 подпрограммы  </t>
    </r>
    <r>
      <rPr>
        <sz val="12"/>
        <rFont val="Arial"/>
        <family val="2"/>
        <charset val="204"/>
      </rPr>
      <t xml:space="preserve"> "Доля дошкольных образовательных учреждений, отвечающих современными требованиями к условиям предоставления образовательной услуги"</t>
    </r>
  </si>
  <si>
    <r>
      <t>Показатель задачи 2 подпрограммы  "</t>
    </r>
    <r>
      <rPr>
        <sz val="12"/>
        <rFont val="Arial"/>
        <family val="2"/>
        <charset val="204"/>
      </rPr>
      <t>Доля воспитанников дошкольных образовательных учреждений, занимающихся по ФГОС"</t>
    </r>
  </si>
  <si>
    <r>
      <t>Мероприятие 2.001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подпрограммы</t>
    </r>
    <r>
      <rPr>
        <sz val="12"/>
        <rFont val="Arial"/>
        <family val="2"/>
        <charset val="204"/>
      </rPr>
      <t xml:space="preserve"> «Финансовое обеспечение выполнения муниципального задания», в том числе</t>
    </r>
  </si>
  <si>
    <r>
      <t>Административное мерприятие 2.002подпрограммы "</t>
    </r>
    <r>
      <rPr>
        <sz val="12"/>
        <rFont val="Arial"/>
        <family val="2"/>
        <charset val="204"/>
      </rPr>
      <t>Развитие кадрового потенциала"</t>
    </r>
  </si>
  <si>
    <r>
      <t>Показатель административного мероприятия 2.002  подпрограммы "</t>
    </r>
    <r>
      <rPr>
        <sz val="12"/>
        <rFont val="Arial"/>
        <family val="2"/>
        <charset val="204"/>
      </rPr>
      <t>Уровень обеспеченности персоналом учреждений дошкольного образования"</t>
    </r>
  </si>
  <si>
    <r>
      <t>Показатель административного мероприятия 2.002 подпрограммы "</t>
    </r>
    <r>
      <rPr>
        <sz val="12"/>
        <rFont val="Arial"/>
        <family val="2"/>
        <charset val="204"/>
      </rPr>
      <t>Доля педагогов, имеющих средне специальное, в том числе педагогическое образование"</t>
    </r>
  </si>
  <si>
    <r>
      <t>Показатель административного мероприятия 2.002 подпрограммы "</t>
    </r>
    <r>
      <rPr>
        <sz val="12"/>
        <rFont val="Arial"/>
        <family val="2"/>
        <charset val="204"/>
      </rPr>
      <t>Доля педагогов, имеющих высшее, в том числе педагогическое образование"</t>
    </r>
  </si>
  <si>
    <r>
      <t>Административное мероприятие 2.003 подпрограммы</t>
    </r>
    <r>
      <rPr>
        <sz val="12"/>
        <rFont val="Arial"/>
        <family val="2"/>
        <charset val="204"/>
      </rPr>
      <t xml:space="preserve"> "Проведение аттестации руководящих и педагогических кадров дошкольных образовательных учреждений"</t>
    </r>
  </si>
  <si>
    <r>
      <t>Показатель административного мероприятия 2.003 подпрограммы  "</t>
    </r>
    <r>
      <rPr>
        <sz val="12"/>
        <rFont val="Arial"/>
        <family val="2"/>
        <charset val="204"/>
      </rPr>
      <t>Доля педагогических кадров, прошедших аттестацию на высшую, первую квалификационнные категории или подтверждение на соответствие занимаемой должности"</t>
    </r>
  </si>
  <si>
    <r>
      <t>Административное мероприятие 2.005 "</t>
    </r>
    <r>
      <rPr>
        <sz val="12"/>
        <rFont val="Arial"/>
        <family val="2"/>
        <charset val="204"/>
      </rPr>
      <t>Участие в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 конкурсах педагогического мастерства среди педагогов-воспитателей на различных уровнях"</t>
    </r>
  </si>
  <si>
    <r>
      <t xml:space="preserve">Показатель административного мероприятия 2.005 подпрограммы " </t>
    </r>
    <r>
      <rPr>
        <sz val="12"/>
        <rFont val="Arial"/>
        <family val="2"/>
        <charset val="204"/>
      </rPr>
      <t>Доля педагогов-воспитателей, принимающих участие в конкурсах педагогического мастерства"</t>
    </r>
  </si>
  <si>
    <r>
      <t xml:space="preserve">Мероприятие 2.006 подпрограммы </t>
    </r>
    <r>
      <rPr>
        <sz val="12"/>
        <rFont val="Arial"/>
        <family val="2"/>
        <charset val="204"/>
      </rPr>
      <t>«Расходы на компенсацию части родительской платы  за присмотр и уход за детьми, осваивающими общеобразовательные программы дошкольного образования в организациях, осуществляющих образовательную деятельность»</t>
    </r>
  </si>
  <si>
    <r>
      <t>Показатель мероприятия 2.006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подпрограммы</t>
    </r>
    <r>
      <rPr>
        <sz val="12"/>
        <rFont val="Arial"/>
        <family val="2"/>
        <charset val="204"/>
      </rPr>
      <t xml:space="preserve"> "Доля родительской платы  в расходах на содержание учреждений дошкольного образования"</t>
    </r>
  </si>
  <si>
    <r>
      <t>Показатель мероприятия 2.007 подпрограммы "</t>
    </r>
    <r>
      <rPr>
        <sz val="12"/>
        <rFont val="Arial"/>
        <family val="2"/>
        <charset val="204"/>
      </rPr>
      <t>Количество муниципальных дошкольных образовательных учреждений, здания которых требуют капитального ремонта"</t>
    </r>
  </si>
  <si>
    <r>
      <t>Показатель мероприятия 2.008 подпрограммы "</t>
    </r>
    <r>
      <rPr>
        <sz val="12"/>
        <rFont val="Arial"/>
        <family val="2"/>
        <charset val="204"/>
      </rPr>
      <t>Количество муниципальных дошкольных образовательных учреждений, требующих текущего ремонта"</t>
    </r>
  </si>
  <si>
    <r>
      <t>Задача 3 подпрограммы</t>
    </r>
    <r>
      <rPr>
        <sz val="12"/>
        <rFont val="Arial"/>
        <family val="2"/>
        <charset val="204"/>
      </rPr>
      <t xml:space="preserve"> «Развитие инфраструктуры муниципальных образовательных учреждений  в соответствии с требованиями действующего законодательства»</t>
    </r>
  </si>
  <si>
    <r>
      <t>Мероприятие 3.001 подпрограммы</t>
    </r>
    <r>
      <rPr>
        <sz val="12"/>
        <rFont val="Arial"/>
        <family val="2"/>
        <charset val="204"/>
      </rPr>
      <t xml:space="preserve"> «Установка оборудования для детских площадок»</t>
    </r>
  </si>
  <si>
    <r>
      <t>Показатель мероприятия 3.001 подпрограммы</t>
    </r>
    <r>
      <rPr>
        <sz val="12"/>
        <rFont val="Arial"/>
        <family val="2"/>
        <charset val="204"/>
      </rPr>
      <t xml:space="preserve"> «Количество муниципальных образовательных учреждений, в которых будут оборудованы детские площадки"</t>
    </r>
  </si>
  <si>
    <r>
      <t xml:space="preserve">Мероприятие 3.002 подпрограммы  </t>
    </r>
    <r>
      <rPr>
        <sz val="12"/>
        <rFont val="Arial"/>
        <family val="2"/>
        <charset val="204"/>
      </rPr>
      <t>"Расходы на укрепление материально-технической базы дошкольных учреждений за счет средств местного бюджет</t>
    </r>
    <r>
      <rPr>
        <b/>
        <sz val="12"/>
        <rFont val="Arial"/>
        <family val="2"/>
        <charset val="204"/>
      </rPr>
      <t>а"</t>
    </r>
  </si>
  <si>
    <r>
      <rPr>
        <b/>
        <sz val="12"/>
        <rFont val="Arial"/>
        <family val="2"/>
        <charset val="204"/>
      </rPr>
      <t>Показатель мероприятия 3.002</t>
    </r>
    <r>
      <rPr>
        <sz val="12"/>
        <rFont val="Arial"/>
        <family val="2"/>
        <charset val="204"/>
      </rPr>
      <t xml:space="preserve"> Процент обновления материально-технической базы учреждения </t>
    </r>
  </si>
  <si>
    <r>
      <rPr>
        <b/>
        <sz val="12"/>
        <rFont val="Arial"/>
        <family val="2"/>
        <charset val="204"/>
      </rPr>
      <t xml:space="preserve">Показатель мероприятия 3.003 </t>
    </r>
    <r>
      <rPr>
        <sz val="12"/>
        <rFont val="Arial"/>
        <family val="2"/>
        <charset val="204"/>
      </rPr>
      <t>" Установка веранд на территории дошкольных образовательных учреждений"</t>
    </r>
  </si>
  <si>
    <r>
      <t xml:space="preserve">Показатель мероприятия 3.004 </t>
    </r>
    <r>
      <rPr>
        <sz val="12"/>
        <rFont val="Arial"/>
        <family val="2"/>
        <charset val="204"/>
      </rPr>
      <t>" Приобретение электрооборудования для дошкольных образовательных учреждений"</t>
    </r>
  </si>
  <si>
    <r>
      <t>Задача 1 подпрограммы</t>
    </r>
    <r>
      <rPr>
        <sz val="12"/>
        <rFont val="Arial"/>
        <family val="2"/>
        <charset val="204"/>
      </rPr>
      <t xml:space="preserve"> «Удовлетворение потребностей населения в получении услуг общего образования»</t>
    </r>
  </si>
  <si>
    <r>
      <rPr>
        <b/>
        <sz val="12"/>
        <rFont val="Arial"/>
        <family val="2"/>
        <charset val="204"/>
      </rPr>
      <t>Показатель задачи 1 подпрограммы</t>
    </r>
    <r>
      <rPr>
        <sz val="12"/>
        <rFont val="Arial"/>
        <family val="2"/>
        <charset val="204"/>
      </rPr>
      <t xml:space="preserve"> «Охват детей программами общего среднего (полного) образования  в образовательных учреждениях» </t>
    </r>
  </si>
  <si>
    <r>
      <rPr>
        <b/>
        <sz val="12"/>
        <rFont val="Arial"/>
        <family val="2"/>
        <charset val="204"/>
      </rPr>
      <t>Показатель задачи 1 подпрограммы</t>
    </r>
    <r>
      <rPr>
        <sz val="12"/>
        <rFont val="Arial"/>
        <family val="2"/>
        <charset val="204"/>
      </rPr>
      <t xml:space="preserve"> «Доля школьников, обучающихся по федеральным государственным образовательным стандартам, в общей численности школьников»</t>
    </r>
  </si>
  <si>
    <r>
      <rPr>
        <b/>
        <sz val="12"/>
        <rFont val="Arial"/>
        <family val="2"/>
        <charset val="204"/>
      </rPr>
      <t>Показатель задачи 1 подпрограммы</t>
    </r>
    <r>
      <rPr>
        <sz val="12"/>
        <rFont val="Arial"/>
        <family val="2"/>
        <charset val="204"/>
      </rPr>
      <t xml:space="preserve"> «Доля расходов областного бюджета на общее образование в объеме районного бюджета на отрасль "Образование"» </t>
    </r>
  </si>
  <si>
    <r>
      <rPr>
        <b/>
        <sz val="12"/>
        <rFont val="Arial"/>
        <family val="2"/>
        <charset val="204"/>
      </rPr>
      <t>Показатель задачи 1 подпрограммы</t>
    </r>
    <r>
      <rPr>
        <sz val="12"/>
        <rFont val="Arial"/>
        <family val="2"/>
        <charset val="204"/>
      </rPr>
      <t xml:space="preserve"> "Доля учащихся, получающих образовательную услугу в базовых МОУ"</t>
    </r>
  </si>
  <si>
    <r>
      <rPr>
        <b/>
        <sz val="12"/>
        <rFont val="Arial"/>
        <family val="2"/>
        <charset val="204"/>
      </rPr>
      <t>Показатель задачи 1 подпрограммы</t>
    </r>
    <r>
      <rPr>
        <sz val="12"/>
        <rFont val="Arial"/>
        <family val="2"/>
        <charset val="204"/>
      </rPr>
      <t xml:space="preserve"> " Доля учащихся старшей ступени, имеющих возможность выбора обучения по профилю"</t>
    </r>
  </si>
  <si>
    <r>
      <t>Мероприятие 1.001 подпрограммы</t>
    </r>
    <r>
      <rPr>
        <sz val="12"/>
        <rFont val="Arial"/>
        <family val="2"/>
        <charset val="204"/>
      </rPr>
      <t xml:space="preserve"> "Приобретение учебной литературы для пополнения фонда библиотек муниципальных общеобразовательных учреждений (за счет средств субвенции)"</t>
    </r>
  </si>
  <si>
    <r>
      <t>Мероприятие 1.002 подпрограммы</t>
    </r>
    <r>
      <rPr>
        <sz val="12"/>
        <rFont val="Arial"/>
        <family val="2"/>
        <charset val="204"/>
      </rPr>
      <t xml:space="preserve"> «Приобретение учебно-лабораторного и компьютерного оборудования" (за счет средств субвенции)</t>
    </r>
  </si>
  <si>
    <r>
      <t>Показатель мероприятия 1.002 подпрограммы</t>
    </r>
    <r>
      <rPr>
        <sz val="12"/>
        <rFont val="Arial"/>
        <family val="2"/>
        <charset val="204"/>
      </rPr>
      <t xml:space="preserve">  "Количество компьютеров, приходящихся на 100 обучающихся"</t>
    </r>
  </si>
  <si>
    <r>
      <t>Показатель мероприятия 1.002 подпрограммы</t>
    </r>
    <r>
      <rPr>
        <sz val="12"/>
        <rFont val="Arial"/>
        <family val="2"/>
        <charset val="204"/>
      </rPr>
      <t xml:space="preserve"> "Доля общеобразовательных учреждений, использующих информационно-коммуникационные технологии в управлении образовательным процессом (электронные журналы, дневники, электронную книговыдачу и.т.д.)"</t>
    </r>
  </si>
  <si>
    <r>
      <rPr>
        <b/>
        <sz val="12"/>
        <rFont val="Arial"/>
        <family val="2"/>
        <charset val="204"/>
      </rPr>
      <t>Показатель мероприятия 1.003 подпрограммы</t>
    </r>
    <r>
      <rPr>
        <sz val="12"/>
        <rFont val="Arial"/>
        <family val="2"/>
        <charset val="204"/>
      </rPr>
      <t xml:space="preserve"> "Стоимость общеобразовательной услуги в расчете на 1 ребенка"</t>
    </r>
  </si>
  <si>
    <r>
      <t>Задача 2 подпрограммы</t>
    </r>
    <r>
      <rPr>
        <sz val="12"/>
        <rFont val="Arial"/>
        <family val="2"/>
        <charset val="204"/>
      </rPr>
      <t xml:space="preserve"> "Развитие и укрепление кадрового потенциала педагогических работников "</t>
    </r>
  </si>
  <si>
    <r>
      <t>Показатель задачи 2 подпрограммы</t>
    </r>
    <r>
      <rPr>
        <sz val="12"/>
        <rFont val="Arial"/>
        <family val="2"/>
        <charset val="204"/>
      </rPr>
      <t xml:space="preserve"> "Доля педагогов и руководящих работников, прошедших курсы повышения квалификации за текущий год"</t>
    </r>
  </si>
  <si>
    <r>
      <t>Административное мероприятие 2.001 подпрограммы</t>
    </r>
    <r>
      <rPr>
        <sz val="12"/>
        <rFont val="Arial"/>
        <family val="2"/>
        <charset val="204"/>
      </rPr>
      <t xml:space="preserve"> "Аттестация педагогических кадров"</t>
    </r>
  </si>
  <si>
    <r>
      <t>Показатель административного мероприятия 2.001подпрограммы "</t>
    </r>
    <r>
      <rPr>
        <sz val="12"/>
        <rFont val="Arial"/>
        <family val="2"/>
        <charset val="204"/>
      </rPr>
      <t xml:space="preserve"> Доля педагогов и руководящих работников, получивших в установленном порядке первую, высшую категории и подтверждение занимаемой должности в общей численности педагогических работников" </t>
    </r>
  </si>
  <si>
    <r>
      <t>Административное мероприятие 2.002 подпрограммы</t>
    </r>
    <r>
      <rPr>
        <sz val="12"/>
        <rFont val="Arial"/>
        <family val="2"/>
        <charset val="204"/>
      </rPr>
      <t xml:space="preserve">  "Обеспечение участия педагогических работников в конкурсах педагогического мастерства муниципального, регионального, федерального уровней"</t>
    </r>
  </si>
  <si>
    <r>
      <t>Показатель административного мероприятия 2.002 подпрограммы</t>
    </r>
    <r>
      <rPr>
        <sz val="12"/>
        <rFont val="Arial"/>
        <family val="2"/>
        <charset val="204"/>
      </rPr>
      <t xml:space="preserve"> "Доля педагогических работников муниципального образования, принимающих участие в конкурсах муниципального, регионального, федерального уровней"</t>
    </r>
  </si>
  <si>
    <r>
      <t>Задача 3 подпрограммы</t>
    </r>
    <r>
      <rPr>
        <sz val="12"/>
        <rFont val="Arial"/>
        <family val="2"/>
        <charset val="204"/>
      </rPr>
      <t xml:space="preserve"> «Развитие инфраструктуры муниципальных общеобразовательных учреждений  в соответствии с требованиями действующего законодательства»</t>
    </r>
  </si>
  <si>
    <r>
      <rPr>
        <b/>
        <sz val="12"/>
        <rFont val="Arial"/>
        <family val="2"/>
        <charset val="204"/>
      </rPr>
      <t>Показатель задачи 3 подпрограммы</t>
    </r>
    <r>
      <rPr>
        <sz val="12"/>
        <rFont val="Arial"/>
        <family val="2"/>
        <charset val="204"/>
      </rPr>
      <t xml:space="preserve"> «Доля общеобразовательных учреждений, соответствующих современным условиям осуществления образовательного процесса» </t>
    </r>
  </si>
  <si>
    <r>
      <rPr>
        <b/>
        <sz val="12"/>
        <rFont val="Arial"/>
        <family val="2"/>
        <charset val="204"/>
      </rPr>
      <t xml:space="preserve">Показатель задачи 3 подпрограммы </t>
    </r>
    <r>
      <rPr>
        <sz val="12"/>
        <rFont val="Arial"/>
        <family val="2"/>
        <charset val="204"/>
      </rPr>
      <t>"Доля общеобразовательных учреждений, имеющих все виды благоустройства в соответствии с современными требованиями к условиям предоставления образовательной услуги"</t>
    </r>
  </si>
  <si>
    <r>
      <rPr>
        <b/>
        <sz val="12"/>
        <rFont val="Arial"/>
        <family val="2"/>
        <charset val="204"/>
      </rPr>
      <t xml:space="preserve">Мероприятие 3.001 подпрограммы </t>
    </r>
    <r>
      <rPr>
        <sz val="12"/>
        <rFont val="Arial"/>
        <family val="2"/>
        <charset val="204"/>
      </rPr>
      <t>"Расходы на проведение капитального ремонта зданий и помещений, находящихся в муниципальной собственности, используемых для размещения образовательных учреждений за счет средств местного бюджета"</t>
    </r>
  </si>
  <si>
    <r>
      <t>Показатель мероприятия 3.001 подпрограммы</t>
    </r>
    <r>
      <rPr>
        <sz val="12"/>
        <rFont val="Arial"/>
        <family val="2"/>
        <charset val="204"/>
      </rPr>
      <t xml:space="preserve"> «Доля муниципальных общеобразовательных учреждений, в зданиях которых произведен капитальный ремонт»</t>
    </r>
  </si>
  <si>
    <r>
      <rPr>
        <b/>
        <sz val="12"/>
        <rFont val="Arial"/>
        <family val="2"/>
        <charset val="204"/>
      </rPr>
      <t>Мероприятие 3.002 подпрограммы</t>
    </r>
    <r>
      <rPr>
        <sz val="12"/>
        <rFont val="Arial"/>
        <family val="2"/>
        <charset val="204"/>
      </rPr>
      <t xml:space="preserve"> "Расходы на обеспечение комплексной безопасности зданий и помещений, находящихся в муниципальной собственности и используемых для размещения общеобразовательных учреждений за счет средств местного бюджета"</t>
    </r>
  </si>
  <si>
    <r>
      <t>Показатель мероприятия 3.002 подпрограммы</t>
    </r>
    <r>
      <rPr>
        <sz val="12"/>
        <rFont val="Arial"/>
        <family val="2"/>
        <charset val="204"/>
      </rPr>
      <t xml:space="preserve"> «Количество муниципальных общеобразовательных учреждений,реализующих основную общеобразовательную программу общего образования, в которых проведены мероприятия по  комплексной безопасности»</t>
    </r>
  </si>
  <si>
    <r>
      <t>Показатель мероприятия 3.003 подпрограммы  "</t>
    </r>
    <r>
      <rPr>
        <sz val="12"/>
        <rFont val="Arial"/>
        <family val="2"/>
        <charset val="204"/>
      </rPr>
      <t>Количество муниципальных общеобразовательных учреждений, в которых будут проведены мероприятия"</t>
    </r>
  </si>
  <si>
    <r>
      <t>Мероприятие 3.005.</t>
    </r>
    <r>
      <rPr>
        <sz val="12"/>
        <rFont val="Arial"/>
        <family val="2"/>
        <charset val="204"/>
      </rPr>
      <t xml:space="preserve"> "Расходы на  укрепление материально-технической базы учреждений общего образования за счет средств местного бюджета"</t>
    </r>
  </si>
  <si>
    <r>
      <rPr>
        <b/>
        <sz val="12"/>
        <rFont val="Arial"/>
        <family val="2"/>
        <charset val="204"/>
      </rPr>
      <t xml:space="preserve">Мероприятие 3.006 подпрограммы </t>
    </r>
    <r>
      <rPr>
        <sz val="12"/>
        <rFont val="Arial"/>
        <family val="2"/>
        <charset val="204"/>
      </rPr>
      <t>"Расходы на проведение текущего ремонта зданий и помещений, находящихся в муниципальной собственности, используемых для размещения образовательных учреждений за счет средств местного бюджета"</t>
    </r>
  </si>
  <si>
    <r>
      <t>Задача 4 подпрограммы</t>
    </r>
    <r>
      <rPr>
        <sz val="12"/>
        <rFont val="Arial"/>
        <family val="2"/>
        <charset val="204"/>
      </rPr>
      <t xml:space="preserve"> «Обеспечение доступности качественных образовательных услуг в общеобразовательных учреждениях вне зависимости от  места проживания и состояния здоровья обучающихся»</t>
    </r>
  </si>
  <si>
    <r>
      <t>Показатель задачи 4 подпрограммы</t>
    </r>
    <r>
      <rPr>
        <sz val="12"/>
        <rFont val="Arial"/>
        <family val="2"/>
        <charset val="204"/>
      </rPr>
      <t xml:space="preserve"> "Доля детей-инвалидов и детей с ОВЗ, которым созданы условия для получения качественного общего образования в общей численности детей школьного возраста , в том числе с использованием дистанционных технологий"</t>
    </r>
  </si>
  <si>
    <r>
      <t>Административное мероприятие 4.001 подпрограммы</t>
    </r>
    <r>
      <rPr>
        <sz val="12"/>
        <rFont val="Arial"/>
        <family val="2"/>
        <charset val="204"/>
      </rPr>
      <t xml:space="preserve"> «Организационно-методическое сопровождение процессов обеспечения доступности общего образования» </t>
    </r>
  </si>
  <si>
    <r>
      <t>Показатель административного мероприятия 4.001 подпрограммы</t>
    </r>
    <r>
      <rPr>
        <sz val="12"/>
        <rFont val="Arial"/>
        <family val="2"/>
        <charset val="204"/>
      </rPr>
      <t xml:space="preserve"> "Доля общеобразовательных учреждений, осуществляющих дистанционное обучение обучающихся,в общей численности общеобразовательных учреждений"</t>
    </r>
  </si>
  <si>
    <r>
      <rPr>
        <b/>
        <sz val="12"/>
        <rFont val="Arial"/>
        <family val="2"/>
        <charset val="204"/>
      </rPr>
      <t xml:space="preserve"> Мероприятие 4.002 подпрограммы</t>
    </r>
    <r>
      <rPr>
        <sz val="12"/>
        <rFont val="Arial"/>
        <family val="2"/>
        <charset val="204"/>
      </rPr>
      <t xml:space="preserve"> "Создание условий для предоставления транспортных услуг населению и организацию транспортного обслуживания населения между поселениями в границах муниципального района"</t>
    </r>
  </si>
  <si>
    <r>
      <t>Показатель мероприятия 4.002 подпрограммы</t>
    </r>
    <r>
      <rPr>
        <sz val="12"/>
        <rFont val="Arial"/>
        <family val="2"/>
        <charset val="204"/>
      </rPr>
      <t xml:space="preserve"> «Доля сельских школьников, которым обеспечен ежедневный подвоз в общеобразовательные учреждения специальным школьным автотранспортом в общей сложности школьников, нуждающихся в подвозе"</t>
    </r>
  </si>
  <si>
    <r>
      <t>Показатель мероприятия 4.002 подпрограммы</t>
    </r>
    <r>
      <rPr>
        <sz val="12"/>
        <rFont val="Arial"/>
        <family val="2"/>
        <charset val="204"/>
      </rPr>
      <t xml:space="preserve"> " Доля учащихся МОУ, пользующихся услугами школьного автотранспорта"</t>
    </r>
  </si>
  <si>
    <r>
      <t>Показатель мероприятия 4.003 подпрограммы</t>
    </r>
    <r>
      <rPr>
        <sz val="12"/>
        <rFont val="Arial"/>
        <family val="2"/>
        <charset val="204"/>
      </rPr>
      <t xml:space="preserve"> "Количество обучающихся, посетивших Тверской императорский путевой дворец</t>
    </r>
  </si>
  <si>
    <r>
      <t>Задача 5 подпрограммы</t>
    </r>
    <r>
      <rPr>
        <sz val="12"/>
        <rFont val="Arial"/>
        <family val="2"/>
        <charset val="204"/>
      </rPr>
      <t xml:space="preserve"> «Создание условий для воспитания гармонично-развитой творческой личности в условиях современного социума»</t>
    </r>
  </si>
  <si>
    <r>
      <t>Показатель задачи 5 подпрограммы "</t>
    </r>
    <r>
      <rPr>
        <sz val="12"/>
        <rFont val="Arial"/>
        <family val="2"/>
        <charset val="204"/>
      </rPr>
      <t>Доля учащихся, охваченных дополнительным образованием детей в общеобразовательных учреждениях (кружки, секции и т.д.) в общей численности учащихся"</t>
    </r>
  </si>
  <si>
    <r>
      <t>Показатель задачи 5 подпрограммы "</t>
    </r>
    <r>
      <rPr>
        <sz val="12"/>
        <rFont val="Arial"/>
        <family val="2"/>
        <charset val="204"/>
      </rPr>
      <t>Доля учащихся, принявших участие в культурно-массовых мероприятиях в общей численности учащихся"</t>
    </r>
  </si>
  <si>
    <r>
      <t>Административное мероприятие 5.001 подпрограммы</t>
    </r>
    <r>
      <rPr>
        <sz val="12"/>
        <rFont val="Arial"/>
        <family val="2"/>
        <charset val="204"/>
      </rPr>
      <t xml:space="preserve"> "Организация и проведение муниципальных фестивалей детского народного творчества»</t>
    </r>
  </si>
  <si>
    <r>
      <t>Показатель административного мероприятия 5.001 подпрограммы</t>
    </r>
    <r>
      <rPr>
        <sz val="12"/>
        <rFont val="Arial"/>
        <family val="2"/>
        <charset val="204"/>
      </rPr>
      <t xml:space="preserve"> «Доля общеобразовательных учреждений, принявших участие в районных фестивалях детского народного творчества</t>
    </r>
  </si>
  <si>
    <r>
      <t>Административное мероприятие 5.002 подпрограммы "</t>
    </r>
    <r>
      <rPr>
        <sz val="12"/>
        <rFont val="Arial"/>
        <family val="2"/>
        <charset val="204"/>
      </rPr>
      <t>Организация и проведение научно-практических конференций среди обучающихся общеобразовательных учреждений района"</t>
    </r>
  </si>
  <si>
    <r>
      <t>Показатель административного мероприятия 5.002 подпрограммы "</t>
    </r>
    <r>
      <rPr>
        <sz val="12"/>
        <rFont val="Arial"/>
        <family val="2"/>
        <charset val="204"/>
      </rPr>
      <t>Количество обучающихся, принимающих участие в районных научно-практических конференциях"</t>
    </r>
  </si>
  <si>
    <r>
      <t>Задача 6 подпрограммы</t>
    </r>
    <r>
      <rPr>
        <sz val="12"/>
        <rFont val="Arial"/>
        <family val="2"/>
        <charset val="204"/>
      </rPr>
      <t xml:space="preserve"> «Обеспечение комплексной деятельности по сохранению и укреплению здоровья школьников, формированию основ здорового образа жизни»</t>
    </r>
  </si>
  <si>
    <r>
      <t>Показатель задачи 6 подпрограммы</t>
    </r>
    <r>
      <rPr>
        <sz val="12"/>
        <rFont val="Arial"/>
        <family val="2"/>
        <charset val="204"/>
      </rPr>
      <t xml:space="preserve"> «Охват детей организованными формами отдыха и оздоровления, в том числе организация летней оздоровительной кампании» </t>
    </r>
  </si>
  <si>
    <r>
      <t>Показатель задачи 6 подпрограммы</t>
    </r>
    <r>
      <rPr>
        <sz val="12"/>
        <rFont val="Arial"/>
        <family val="2"/>
        <charset val="204"/>
      </rPr>
      <t xml:space="preserve"> «Доля  (муниципальных) общеобразовательных учреждений, реализующих программы общего образования, имеющих физкультурный зал, в общей численности государственных (муниципальных) общеобразовательных учреждений, реализующих программы общего образования»</t>
    </r>
  </si>
  <si>
    <r>
      <t>Показатель задачи 6 подпрограммы "</t>
    </r>
    <r>
      <rPr>
        <sz val="12"/>
        <rFont val="Arial"/>
        <family val="2"/>
        <charset val="204"/>
      </rPr>
      <t>Доля учащихся, охваченных горячим питанием, от общего числа обучающихся"</t>
    </r>
  </si>
  <si>
    <r>
      <t>Мероприятие 6.001 подпрограммы</t>
    </r>
    <r>
      <rPr>
        <sz val="12"/>
        <rFont val="Arial"/>
        <family val="2"/>
        <charset val="204"/>
      </rPr>
      <t xml:space="preserve"> «Обеспечении горячим питанием учащихся начальных классов общеобразовательных учреждений», в том числе </t>
    </r>
  </si>
  <si>
    <r>
      <t>Показатель мероприятия 6.001 подпрограммы</t>
    </r>
    <r>
      <rPr>
        <sz val="12"/>
        <rFont val="Arial"/>
        <family val="2"/>
        <charset val="204"/>
      </rPr>
      <t xml:space="preserve"> «Численность учащихся 1 - 4 классов, охваченных горячим питанием»</t>
    </r>
  </si>
  <si>
    <r>
      <t>Мероприятие 6.002 подпрограммы</t>
    </r>
    <r>
      <rPr>
        <sz val="12"/>
        <rFont val="Arial"/>
        <family val="2"/>
        <charset val="204"/>
      </rPr>
      <t xml:space="preserve"> «Организации отдыха детей в каникулярное время, в том числе проведение летней оздоровительной кампании"</t>
    </r>
  </si>
  <si>
    <r>
      <t>Задача 7 подпрограммы</t>
    </r>
    <r>
      <rPr>
        <sz val="12"/>
        <rFont val="Arial"/>
        <family val="2"/>
        <charset val="204"/>
      </rPr>
      <t xml:space="preserve"> «Достижение качества образовательных результатов обучающихся »</t>
    </r>
  </si>
  <si>
    <r>
      <t>Показатель задачи 7 подпрограммы</t>
    </r>
    <r>
      <rPr>
        <sz val="12"/>
        <rFont val="Arial"/>
        <family val="2"/>
        <charset val="204"/>
      </rPr>
      <t xml:space="preserve">  «Доля  выпускников, сдавших ЕГЭ по русскому языку  в общей численности выпускников, участвовавших в ЕГЭ по русскому языку»</t>
    </r>
  </si>
  <si>
    <r>
      <t>Показатель задачи 7 подпрограммы</t>
    </r>
    <r>
      <rPr>
        <sz val="12"/>
        <rFont val="Arial"/>
        <family val="2"/>
        <charset val="204"/>
      </rPr>
      <t xml:space="preserve"> «Доля  выпускников, сдавших ЕГЭ по математике в общей численности выпускников, участвовавших в ЕГЭ по математике»</t>
    </r>
  </si>
  <si>
    <r>
      <t>Показатель задачи 7подпрограммы</t>
    </r>
    <r>
      <rPr>
        <sz val="12"/>
        <rFont val="Arial"/>
        <family val="2"/>
        <charset val="204"/>
      </rPr>
      <t xml:space="preserve"> «Доля учащихся 11-х классов, получивших аттестат о среднем (полном) общем образовании"</t>
    </r>
  </si>
  <si>
    <r>
      <t>Показатель задачи 7 подпрограммы</t>
    </r>
    <r>
      <rPr>
        <sz val="12"/>
        <rFont val="Arial"/>
        <family val="2"/>
        <charset val="204"/>
      </rPr>
      <t xml:space="preserve">  "Доля учащихся 9-х классов МОУ, получивших аттестат об основном общем образовании"</t>
    </r>
  </si>
  <si>
    <r>
      <t>Административное мероприятие 7.002 подпрограммы</t>
    </r>
    <r>
      <rPr>
        <sz val="12"/>
        <rFont val="Arial"/>
        <family val="2"/>
        <charset val="204"/>
      </rPr>
      <t xml:space="preserve"> «Развитие системы выявления и поддержки одаренных и высокомотивированных обучающихся»</t>
    </r>
  </si>
  <si>
    <r>
      <t>Показатель административного мероприятия 7.002 подпрограммы</t>
    </r>
    <r>
      <rPr>
        <sz val="12"/>
        <rFont val="Arial"/>
        <family val="2"/>
        <charset val="204"/>
      </rPr>
      <t xml:space="preserve"> "Доля учащихся МОУ, принимающих участие во Всероссийской олимпиады школьников" :</t>
    </r>
  </si>
  <si>
    <r>
      <t>Административное мероприятие 7.003 подпрограммы</t>
    </r>
    <r>
      <rPr>
        <sz val="12"/>
        <rFont val="Arial"/>
        <family val="2"/>
        <charset val="204"/>
      </rPr>
      <t xml:space="preserve"> «Участие детей в дистанционных предметных олимпиадах"</t>
    </r>
  </si>
  <si>
    <r>
      <t xml:space="preserve">Показатель административного мероприятия 7.003 подпрограммы " </t>
    </r>
    <r>
      <rPr>
        <sz val="12"/>
        <rFont val="Arial"/>
        <family val="2"/>
        <charset val="204"/>
      </rPr>
      <t>Доля обучающихся, принимающих участие в дистанционных предметных олимпиадах"</t>
    </r>
  </si>
  <si>
    <r>
      <t>Подпрограмма 3</t>
    </r>
    <r>
      <rPr>
        <sz val="12"/>
        <rFont val="Arial"/>
        <family val="2"/>
        <charset val="204"/>
      </rPr>
      <t xml:space="preserve"> «Развитие системы предоставления услуг дополнительного образования детей  в Сонковском районе Тверской области»</t>
    </r>
  </si>
  <si>
    <r>
      <t>Задача 1 подпрограммы</t>
    </r>
    <r>
      <rPr>
        <sz val="12"/>
        <rFont val="Arial"/>
        <family val="2"/>
        <charset val="204"/>
      </rPr>
      <t xml:space="preserve"> "Повышение доступности качественного дополнительного образования в учреждениях дополнительного образования детей"</t>
    </r>
  </si>
  <si>
    <r>
      <t>Показатель задачи 1 подпрограммы</t>
    </r>
    <r>
      <rPr>
        <sz val="12"/>
        <rFont val="Arial"/>
        <family val="2"/>
        <charset val="204"/>
      </rPr>
      <t xml:space="preserve"> "Охват детей образовательными услугами в МАОУ ДО "Сонковская ДЮСШ в общей численности учащихся общеобразовательных учреждений"</t>
    </r>
  </si>
  <si>
    <r>
      <rPr>
        <b/>
        <sz val="12"/>
        <rFont val="Arial"/>
        <family val="2"/>
        <charset val="204"/>
      </rPr>
      <t>Мероприятие 1.001 подпрограммы</t>
    </r>
    <r>
      <rPr>
        <sz val="12"/>
        <rFont val="Arial"/>
        <family val="2"/>
        <charset val="204"/>
      </rPr>
      <t xml:space="preserve"> "Расходы на финансовое обеспечение обеспечения выполнения муниципального задания за счет средств местного бюджета"</t>
    </r>
  </si>
  <si>
    <r>
      <t>Показатель мероприятия 1.001 подпрограммы</t>
    </r>
    <r>
      <rPr>
        <sz val="12"/>
        <rFont val="Arial"/>
        <family val="2"/>
        <charset val="204"/>
      </rPr>
      <t xml:space="preserve">  "Численность детей, получающих дополнительное образование в спортивных секциях различной направленности"</t>
    </r>
  </si>
  <si>
    <r>
      <t>Административоное мероприятие 1.002</t>
    </r>
    <r>
      <rPr>
        <sz val="12"/>
        <rFont val="Arial"/>
        <family val="2"/>
        <charset val="204"/>
      </rPr>
      <t xml:space="preserve"> "Организация и проведение районных спортивно-массовых мероприятий"</t>
    </r>
  </si>
  <si>
    <r>
      <t>Показатель административного мероприятия 1.002 подпрограммы</t>
    </r>
    <r>
      <rPr>
        <sz val="12"/>
        <rFont val="Arial"/>
        <family val="2"/>
        <charset val="204"/>
      </rPr>
      <t xml:space="preserve"> "Доля  участия детей в районных спортивно-массовых мероприятиях"</t>
    </r>
  </si>
  <si>
    <r>
      <t>Задача 2 подпрограммы</t>
    </r>
    <r>
      <rPr>
        <sz val="12"/>
        <rFont val="Arial"/>
        <family val="2"/>
        <charset val="204"/>
      </rPr>
      <t xml:space="preserve"> "Создание условий для активного содержательного досуга, формирование здорового образа жизни, развития физических и нравственных качеств, достижения спортивных успехов."</t>
    </r>
  </si>
  <si>
    <r>
      <t>Показатель задачи 2 подпрограммы "К</t>
    </r>
    <r>
      <rPr>
        <sz val="12"/>
        <rFont val="Arial"/>
        <family val="2"/>
        <charset val="204"/>
      </rPr>
      <t>оличество спортивных направлений, по которым предоставляется образовательная услуга в МАОУ ДО "Сонковская ДЮСШ"</t>
    </r>
  </si>
  <si>
    <r>
      <t>Мероприятие 2.001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подпрограммы</t>
    </r>
    <r>
      <rPr>
        <sz val="12"/>
        <rFont val="Arial"/>
        <family val="2"/>
        <charset val="204"/>
      </rPr>
      <t xml:space="preserve"> "Участие в областных и Всероссийских соревнованиях"</t>
    </r>
  </si>
  <si>
    <r>
      <t>Показатель мероприятия 2.001 подпрограммы</t>
    </r>
    <r>
      <rPr>
        <sz val="12"/>
        <rFont val="Arial"/>
        <family val="2"/>
        <charset val="204"/>
      </rPr>
      <t xml:space="preserve"> "Доля участников областных и Всероссийских соревнований в общей численности школьников"</t>
    </r>
  </si>
  <si>
    <r>
      <t>Административное мероприятие 2.002 подпрограммы</t>
    </r>
    <r>
      <rPr>
        <sz val="12"/>
        <rFont val="Arial"/>
        <family val="2"/>
        <charset val="204"/>
      </rPr>
      <t xml:space="preserve"> " Выявление и поддержка одаренных и талантливых детей"</t>
    </r>
  </si>
  <si>
    <r>
      <t>Показатель административного мероприятия 2.002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подпрограммы</t>
    </r>
    <r>
      <rPr>
        <sz val="12"/>
        <rFont val="Arial"/>
        <family val="2"/>
        <charset val="204"/>
      </rPr>
      <t xml:space="preserve"> "Доля победителей и призеров областных и Всероссийских соревнований"</t>
    </r>
  </si>
  <si>
    <r>
      <t>Административное мероприятие 2.003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подпрограммы</t>
    </r>
    <r>
      <rPr>
        <sz val="12"/>
        <rFont val="Arial"/>
        <family val="2"/>
        <charset val="204"/>
      </rPr>
      <t xml:space="preserve"> "Обеспечение проффесионального роста педагогов-тренеров"</t>
    </r>
  </si>
  <si>
    <r>
      <t>Показатель административного мероприятия 2.003 подпрограммы</t>
    </r>
    <r>
      <rPr>
        <sz val="12"/>
        <rFont val="Arial"/>
        <family val="2"/>
        <charset val="204"/>
      </rPr>
      <t xml:space="preserve"> "Повышение квалификации педагогов через прохождение курсов переподготовки, систему семинаров"</t>
    </r>
  </si>
  <si>
    <r>
      <t>Мероприятие 2.004 подпрограммы</t>
    </r>
    <r>
      <rPr>
        <sz val="12"/>
        <rFont val="Arial"/>
        <family val="2"/>
        <charset val="204"/>
      </rPr>
      <t xml:space="preserve"> "Приобретение спортивного инвентаря и оборудования"</t>
    </r>
  </si>
  <si>
    <r>
      <t>Показатель мероприятия 2.004 подпрограммы</t>
    </r>
    <r>
      <rPr>
        <sz val="12"/>
        <rFont val="Arial"/>
        <family val="2"/>
        <charset val="204"/>
      </rPr>
      <t xml:space="preserve"> "Количество приобретенного спортивного инвентаря и оборудования"</t>
    </r>
  </si>
  <si>
    <r>
      <t>Показатель мероприятия 2.005 подпрограммы</t>
    </r>
    <r>
      <rPr>
        <sz val="12"/>
        <rFont val="Arial"/>
        <family val="2"/>
        <charset val="204"/>
      </rPr>
      <t xml:space="preserve"> "Количество приобретенного спортивного инвентаря и оборудования"</t>
    </r>
  </si>
  <si>
    <r>
      <t>Показатель мероприятия 2.006 подпрограммы</t>
    </r>
    <r>
      <rPr>
        <sz val="12"/>
        <rFont val="Arial"/>
        <family val="2"/>
        <charset val="204"/>
      </rPr>
      <t xml:space="preserve"> "Количество приобретенного спортивного инвентаря и оборудования"</t>
    </r>
  </si>
  <si>
    <r>
      <t xml:space="preserve">Мероприятие 3.004 </t>
    </r>
    <r>
      <rPr>
        <sz val="12"/>
        <rFont val="Arial"/>
        <family val="2"/>
        <charset val="204"/>
      </rPr>
      <t>"Расходы на подготовку общеобразовательных учреждений к отопительному сезону за счет средств местного бюджета"</t>
    </r>
  </si>
  <si>
    <r>
      <t>Показатель мероприятия 6.002 подпрограммы</t>
    </r>
    <r>
      <rPr>
        <sz val="12"/>
        <rFont val="Arial"/>
        <family val="2"/>
        <charset val="204"/>
      </rPr>
      <t xml:space="preserve"> «Количество лагерей летнего отдыха детей, созданных при общеобразовательных учреждениях района»</t>
    </r>
  </si>
  <si>
    <r>
      <t>Показатель мероприятия 4.002 подпрограммы</t>
    </r>
    <r>
      <rPr>
        <sz val="12"/>
        <rFont val="Arial"/>
        <family val="2"/>
        <charset val="204"/>
      </rPr>
      <t xml:space="preserve"> "Доля автобусов, предназначенных для подвоза учащихся, проживающих в сельской местности, к месту обучения и обратно, которые имеют подтверждающие документы о прохождении технического осмотра"</t>
    </r>
  </si>
  <si>
    <r>
      <t>Показатель мероприятия 4.002 подпрограммы</t>
    </r>
    <r>
      <rPr>
        <sz val="12"/>
        <rFont val="Arial"/>
        <family val="2"/>
        <charset val="204"/>
      </rPr>
      <t xml:space="preserve"> "Доля автобусов, предназначенных для подвоза учащихся, проживающих в сельской местности, к месту обучения и обратно, соответствующих ГОСТ Р 51160-98 "Автобусы для перевозки детей. Технические требования""</t>
    </r>
  </si>
  <si>
    <r>
      <t>Показатель мероприятия 4.002 подпрограммы</t>
    </r>
    <r>
      <rPr>
        <sz val="12"/>
        <rFont val="Arial"/>
        <family val="2"/>
        <charset val="204"/>
      </rPr>
      <t xml:space="preserve"> "Доля автобусов, предназначенных для подвоза учащихся, проживающих в сельской местности, к месту обучения и обратно, оснащенных аппаратурой спутниковой навигации ГЛОНАСС и ГЛОНАСС/GPS"</t>
    </r>
  </si>
  <si>
    <r>
      <t>Показатель мероприятия 4.002 подпрограммы</t>
    </r>
    <r>
      <rPr>
        <sz val="12"/>
        <rFont val="Arial"/>
        <family val="2"/>
        <charset val="204"/>
      </rPr>
      <t xml:space="preserve"> "Доля автобусов, предназначенных для подвоза учащихся, проживающих в сельской местности, к месту обучения и обратно, оснащенных тахографами"</t>
    </r>
  </si>
  <si>
    <r>
      <t>Показатель задачи 3 подпрограммы   "</t>
    </r>
    <r>
      <rPr>
        <sz val="12"/>
        <rFont val="Arial"/>
        <family val="2"/>
        <charset val="204"/>
      </rPr>
      <t>Количество учреждений, в которых проведены мероприятия по развитию инфраструктуры дошкольных образовательных учреждений"</t>
    </r>
  </si>
  <si>
    <r>
      <t>Мероприятие 2.005 подпрограммы</t>
    </r>
    <r>
      <rPr>
        <sz val="12"/>
        <rFont val="Arial"/>
        <family val="2"/>
        <charset val="204"/>
      </rPr>
      <t xml:space="preserve"> "Расходы на укрепление материально-технической базы муниципальных спортивных школ (софинансирование)"</t>
    </r>
  </si>
  <si>
    <r>
      <t>Мероприятие 2.006 подпрограммы</t>
    </r>
    <r>
      <rPr>
        <sz val="12"/>
        <rFont val="Arial"/>
        <family val="2"/>
        <charset val="204"/>
      </rPr>
      <t xml:space="preserve"> "Расходы на укрепление материально-технической базы муниципальных спортивных школ"</t>
    </r>
  </si>
  <si>
    <r>
      <t xml:space="preserve">Мероприятие 1.003 подпрограммы </t>
    </r>
    <r>
      <rPr>
        <sz val="12"/>
        <rFont val="Arial"/>
        <family val="2"/>
        <charset val="204"/>
      </rPr>
      <t>«Финансовое обеспечение выполнения муниципального задания», в том числе</t>
    </r>
  </si>
  <si>
    <t xml:space="preserve"> "Расходы на финансовое обеспечение обеспечения выполнения муниципального задания за счет средств местного бюджета</t>
  </si>
  <si>
    <r>
      <t>Мероприятие 2.004 подпрограммы</t>
    </r>
    <r>
      <rPr>
        <sz val="12"/>
        <rFont val="Arial"/>
        <family val="2"/>
        <charset val="204"/>
      </rPr>
      <t xml:space="preserve"> " Повышение квалификации руководящих и педагогических кадров дошкольных образовательных учреждений"</t>
    </r>
  </si>
  <si>
    <r>
      <t>Показатель  мероприятия 2.004 подпрограммы  "</t>
    </r>
    <r>
      <rPr>
        <sz val="12"/>
        <rFont val="Arial"/>
        <family val="2"/>
        <charset val="204"/>
      </rPr>
      <t>Доля руководящих и педагогических кадров, прошедших курсы повышения квалификации"</t>
    </r>
  </si>
  <si>
    <r>
      <rPr>
        <b/>
        <sz val="12"/>
        <rFont val="Arial"/>
        <family val="2"/>
        <charset val="204"/>
      </rPr>
      <t xml:space="preserve">Показатель мероприятия 3.003 </t>
    </r>
    <r>
      <rPr>
        <sz val="12"/>
        <rFont val="Arial"/>
        <family val="2"/>
        <charset val="204"/>
      </rPr>
      <t>"Количество муниципальных дошкольных учреждений, в которых будут проведены мероприятия"</t>
    </r>
  </si>
  <si>
    <t>шт</t>
  </si>
  <si>
    <r>
      <rPr>
        <b/>
        <sz val="12"/>
        <rFont val="Arial"/>
        <family val="2"/>
        <charset val="204"/>
      </rPr>
      <t>Мероприятие 3.003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 xml:space="preserve">подпрограммы </t>
    </r>
    <r>
      <rPr>
        <sz val="12"/>
        <rFont val="Arial"/>
        <family val="2"/>
        <charset val="204"/>
      </rPr>
      <t>«Расходы  на реализацию мероприятий по обращениям, поступающим к депутатам Законодательного Собрания Тверской области»</t>
    </r>
  </si>
  <si>
    <r>
      <t>Мероприятие 3.008.</t>
    </r>
    <r>
      <rPr>
        <sz val="12"/>
        <rFont val="Arial"/>
        <family val="2"/>
        <charset val="204"/>
      </rPr>
      <t xml:space="preserve"> "Расходы на  укрепление материально-технической базы муниципальных образовательных организаций за счет средств местного бюджета по направлениям:" 1) капитальный ремонт санитарно-технических узлов; 2) капитальный ремонт спортивных залов (город, пгт)"</t>
    </r>
  </si>
  <si>
    <r>
      <t>Мероприятие 3.007.</t>
    </r>
    <r>
      <rPr>
        <sz val="12"/>
        <rFont val="Arial"/>
        <family val="2"/>
        <charset val="204"/>
      </rPr>
      <t xml:space="preserve"> "Расходы на  укрепление материально-технической базы муниципальных образовательных организаций по направлениям:" 1) капитальный ремонт санитарно-технических узлов; 2) капитальный ремонт спортивных залов (город, пгт)"</t>
    </r>
  </si>
  <si>
    <r>
      <t xml:space="preserve">Мероприятие 2.007 подпрограммы  </t>
    </r>
    <r>
      <rPr>
        <sz val="12"/>
        <rFont val="Arial"/>
        <family val="2"/>
        <charset val="204"/>
      </rPr>
      <t xml:space="preserve">"Расходы на проведение капитального ремонта зданий и помещений, находящихся в муниципальной собственности, используемых для размещения образовательных учреждений за счет средств местного бюджета" </t>
    </r>
  </si>
  <si>
    <r>
      <t xml:space="preserve">Мероприятие 2.008 подпрограммы  </t>
    </r>
    <r>
      <rPr>
        <sz val="12"/>
        <rFont val="Arial"/>
        <family val="2"/>
        <charset val="204"/>
      </rPr>
      <t xml:space="preserve">"Расходы на проведение текущего ремонта зданий и помещений, находящихся в муниципальной собственности, используемых для размещения  учреждений дошкольного образования, за счет средств местного бюджета" </t>
    </r>
  </si>
  <si>
    <t>Расходы на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организациях"</t>
  </si>
  <si>
    <r>
      <t xml:space="preserve">Мероприятие 3.003 подпрограммы </t>
    </r>
    <r>
      <rPr>
        <sz val="12"/>
        <rFont val="Arial"/>
        <family val="2"/>
        <charset val="204"/>
      </rPr>
      <t>«Расходы на реализацию мероприятий по обращениям, поступающим к депутатам Законодательного Собрания Тверской области»</t>
    </r>
  </si>
  <si>
    <r>
      <rPr>
        <b/>
        <sz val="12"/>
        <rFont val="Arial"/>
        <family val="2"/>
        <charset val="204"/>
      </rPr>
      <t xml:space="preserve"> Мероприятие 4.003 подпрограммы</t>
    </r>
    <r>
      <rPr>
        <sz val="12"/>
        <rFont val="Arial"/>
        <family val="2"/>
        <charset val="204"/>
      </rPr>
      <t xml:space="preserve"> "Организация посещения обучающимися муниципальных общеобразовательных организаций Тверского императорского путевого дворца в рамках реализации проекта "Нас пригласили во Дворец!" в части обеспечения подвоза учащихся </t>
    </r>
  </si>
  <si>
    <r>
      <t>Показатель мероприятия 4.004 подпрограммы</t>
    </r>
    <r>
      <rPr>
        <sz val="12"/>
        <rFont val="Arial"/>
        <family val="2"/>
        <charset val="204"/>
      </rPr>
      <t xml:space="preserve"> "Количество обучающихся, посетивших Тверской императорский путевой дворец</t>
    </r>
  </si>
  <si>
    <r>
      <rPr>
        <b/>
        <sz val="12"/>
        <rFont val="Arial"/>
        <family val="2"/>
        <charset val="204"/>
      </rPr>
      <t xml:space="preserve"> Мероприятие 4.004 подпрограммы</t>
    </r>
    <r>
      <rPr>
        <sz val="12"/>
        <rFont val="Arial"/>
        <family val="2"/>
        <charset val="204"/>
      </rPr>
      <t xml:space="preserve"> "Организация посещения обучающимися муниципальных общеобразовательных организаций Тверского императорского путевого дворца в рамках реализации проекта "Нас пригласили во Дворец!" в части обеспечения подвоза учащихся за счет средств местного бюджета </t>
    </r>
  </si>
  <si>
    <t xml:space="preserve">Расходы на организацию обеспечения учащихся начальных классов муниципальных общеобразовательных организаций горячим питанием </t>
  </si>
  <si>
    <t xml:space="preserve">Расходы на организацию отдыха детей в каникулярное время </t>
  </si>
  <si>
    <r>
      <rPr>
        <b/>
        <sz val="12"/>
        <rFont val="Arial"/>
        <family val="2"/>
        <charset val="204"/>
      </rPr>
      <t xml:space="preserve">Показатель задачи 4 подпрограммы </t>
    </r>
    <r>
      <rPr>
        <sz val="12"/>
        <rFont val="Arial"/>
        <family val="2"/>
        <charset val="204"/>
      </rPr>
      <t>"Количество детей дошкольного возраста, посещающие дошкольные образовательные учрежднения, расположенные в сельской местности"</t>
    </r>
  </si>
  <si>
    <r>
      <t>Задача 4 подпрограммы  "</t>
    </r>
    <r>
      <rPr>
        <sz val="12"/>
        <rFont val="Arial"/>
        <family val="2"/>
        <charset val="204"/>
      </rPr>
      <t>Создание условий для обеспечения населения  бесплатным дошкольным образованиеи в сельской местности"</t>
    </r>
  </si>
  <si>
    <r>
      <t>Показатель задачи 4 подпрограммы "</t>
    </r>
    <r>
      <rPr>
        <sz val="12"/>
        <rFont val="Arial"/>
        <family val="2"/>
        <charset val="204"/>
      </rPr>
      <t>Количество открытых  новых мест в дошкольных образовательных учреждениях в сельской местности"</t>
    </r>
  </si>
  <si>
    <r>
      <t xml:space="preserve">Мероприятие 4.001 подпрограммы  </t>
    </r>
    <r>
      <rPr>
        <sz val="12"/>
        <rFont val="Arial"/>
        <family val="2"/>
        <charset val="204"/>
      </rPr>
      <t>"Составление проектно-сметной документации на проведение капитального ремонта зданий (помещений) для размещения учреждений дошкольного образования на селе"</t>
    </r>
  </si>
  <si>
    <r>
      <t xml:space="preserve">Мероприятие 4.002 подпрограммы  </t>
    </r>
    <r>
      <rPr>
        <sz val="12"/>
        <rFont val="Arial"/>
        <family val="2"/>
        <charset val="204"/>
      </rPr>
      <t>"Проведение капитального ремонта зданий (помещений) для размещения учреждений дошкольного образования на селе"</t>
    </r>
  </si>
  <si>
    <r>
      <rPr>
        <b/>
        <sz val="12"/>
        <rFont val="Arial"/>
        <family val="2"/>
        <charset val="204"/>
      </rPr>
      <t xml:space="preserve">Показатель мероприятия 4.001 </t>
    </r>
    <r>
      <rPr>
        <sz val="12"/>
        <rFont val="Arial"/>
        <family val="2"/>
        <charset val="204"/>
      </rPr>
      <t>"Составление проектно-сметной документации"</t>
    </r>
  </si>
  <si>
    <t>нет</t>
  </si>
  <si>
    <r>
      <rPr>
        <b/>
        <sz val="12"/>
        <rFont val="Arial"/>
        <family val="2"/>
        <charset val="204"/>
      </rPr>
      <t>Мероприятие 2.009 подпрограммы:</t>
    </r>
    <r>
      <rPr>
        <sz val="12"/>
        <rFont val="Arial"/>
        <family val="2"/>
        <charset val="204"/>
      </rPr>
      <t xml:space="preserve"> Расходы на повышение оплаты труда работникам муниципальных учреждений в связи с увеличением минимального размера оплаты труда</t>
    </r>
  </si>
  <si>
    <r>
      <rPr>
        <b/>
        <sz val="12"/>
        <rFont val="Arial"/>
        <family val="2"/>
        <charset val="204"/>
      </rPr>
      <t>Мероприятие 2.10 подпрограммы</t>
    </r>
    <r>
      <rPr>
        <sz val="12"/>
        <rFont val="Arial"/>
        <family val="2"/>
        <charset val="204"/>
      </rPr>
      <t>:Расходы на повышение оплаты труда работникам муниципальных учреждений в связи с увеличением минимального размера оплаты труда за счет средств местного бюджета</t>
    </r>
  </si>
  <si>
    <r>
      <t>Показатель мероприятий 2.009,2.010 подпрограммы "</t>
    </r>
    <r>
      <rPr>
        <sz val="12"/>
        <rFont val="Arial"/>
        <family val="2"/>
        <charset val="204"/>
      </rPr>
      <t>Количество получателей доплаты до МРОТ"</t>
    </r>
  </si>
  <si>
    <r>
      <rPr>
        <b/>
        <sz val="12"/>
        <rFont val="Arial"/>
        <family val="2"/>
        <charset val="204"/>
      </rPr>
      <t>Мероприятие 1.004 подпрограммы:</t>
    </r>
    <r>
      <rPr>
        <sz val="12"/>
        <rFont val="Arial"/>
        <family val="2"/>
        <charset val="204"/>
      </rPr>
      <t xml:space="preserve"> Расходы на повышение оплаты труда работникам муниципальных учреждений в связи с увеличением минимального размера оплаты труда</t>
    </r>
  </si>
  <si>
    <r>
      <rPr>
        <b/>
        <sz val="12"/>
        <rFont val="Arial"/>
        <family val="2"/>
        <charset val="204"/>
      </rPr>
      <t xml:space="preserve">Мероприятие 1.005 подпрограммы: </t>
    </r>
    <r>
      <rPr>
        <sz val="12"/>
        <rFont val="Arial"/>
        <family val="2"/>
        <charset val="204"/>
      </rPr>
      <t>Расходы на повышение оплаты труда работникам муниципальных учреждений в связи с увеличением минимального размера оплаты труда за счет средств местного бюджета</t>
    </r>
  </si>
  <si>
    <r>
      <t>Показатель мероприятий 1.004, 1.005 подпрограммы "</t>
    </r>
    <r>
      <rPr>
        <sz val="12"/>
        <rFont val="Arial"/>
        <family val="2"/>
        <charset val="204"/>
      </rPr>
      <t>Количество получателей доплаты до МРОТ"</t>
    </r>
  </si>
  <si>
    <r>
      <rPr>
        <b/>
        <sz val="12"/>
        <rFont val="Arial"/>
        <family val="2"/>
        <charset val="204"/>
      </rPr>
      <t>Мероприятие 1.003 подпрограммы</t>
    </r>
    <r>
      <rPr>
        <sz val="12"/>
        <rFont val="Arial"/>
        <family val="2"/>
        <charset val="204"/>
      </rPr>
      <t>: Субсидия на повышение оплаты труда работникам муниципальных учреждений в связи с увеличением минимального размера оплаты труда</t>
    </r>
  </si>
  <si>
    <r>
      <rPr>
        <b/>
        <sz val="12"/>
        <rFont val="Arial"/>
        <family val="2"/>
        <charset val="204"/>
      </rPr>
      <t>Мероприятие 1.004 подпрограммы:</t>
    </r>
    <r>
      <rPr>
        <sz val="12"/>
        <rFont val="Arial"/>
        <family val="2"/>
        <charset val="204"/>
      </rPr>
      <t xml:space="preserve"> Расходы на повышение оплаты труда работникам муниципальных учреждений в связи с увеличением минимального размера оплаты труда (софинансирование)</t>
    </r>
  </si>
  <si>
    <r>
      <t>Показатель мероприятий 1.003, 1.004 подпрограммы "</t>
    </r>
    <r>
      <rPr>
        <sz val="12"/>
        <rFont val="Arial"/>
        <family val="2"/>
        <charset val="204"/>
      </rPr>
      <t>Количество получателей доплаты до МРОТ"</t>
    </r>
  </si>
  <si>
    <r>
      <t>Показатель мероприятия 1.001 подпрограммы</t>
    </r>
    <r>
      <rPr>
        <sz val="12"/>
        <rFont val="Arial"/>
        <family val="2"/>
        <charset val="204"/>
      </rPr>
      <t xml:space="preserve"> «Количество новых учебников, приобретенных школами за счет средств областного бюджета, в учебном фонде школьных библиотек»</t>
    </r>
  </si>
  <si>
    <r>
      <t>Мероприятие 2.003 подпрограммы</t>
    </r>
    <r>
      <rPr>
        <sz val="12"/>
        <rFont val="Arial"/>
        <family val="2"/>
        <charset val="204"/>
      </rPr>
      <t xml:space="preserve"> " Повышение квалификации руководящих и педагогических кадров общеобразовательных учреждений по дополнительному образованию детей"</t>
    </r>
  </si>
  <si>
    <r>
      <t>Показатель  мероприятия 2.003 подпрограммы  "</t>
    </r>
    <r>
      <rPr>
        <sz val="12"/>
        <rFont val="Arial"/>
        <family val="2"/>
        <charset val="204"/>
      </rPr>
      <t>Доля руководящих и педагогических кадров, прошедших курсы повышения квалификации по дополнительному образованию детей."</t>
    </r>
  </si>
  <si>
    <r>
      <rPr>
        <b/>
        <sz val="12"/>
        <rFont val="Arial"/>
        <family val="2"/>
        <charset val="204"/>
      </rPr>
      <t>Показатель мероприятия 3.007.</t>
    </r>
    <r>
      <rPr>
        <sz val="12"/>
        <rFont val="Arial"/>
        <family val="2"/>
        <charset val="204"/>
      </rPr>
      <t xml:space="preserve">  " Доля муниципальных общеобразовательных учреждений в которых выполнено укрепление материально-технической базы"</t>
    </r>
  </si>
  <si>
    <r>
      <rPr>
        <b/>
        <sz val="12"/>
        <rFont val="Arial"/>
        <family val="2"/>
        <charset val="204"/>
      </rPr>
      <t>Показатель мероприятия 3.008.</t>
    </r>
    <r>
      <rPr>
        <sz val="12"/>
        <rFont val="Arial"/>
        <family val="2"/>
        <charset val="204"/>
      </rPr>
      <t xml:space="preserve">  " Доля муниципальных общеобразовательных учреждений в которых выполнено укрепление материально-технической базы"</t>
    </r>
  </si>
  <si>
    <r>
      <rPr>
        <b/>
        <sz val="12"/>
        <rFont val="Arial"/>
        <family val="2"/>
        <charset val="204"/>
      </rPr>
      <t xml:space="preserve">Показатель мероприятия 4.002 </t>
    </r>
    <r>
      <rPr>
        <sz val="12"/>
        <rFont val="Arial"/>
        <family val="2"/>
        <charset val="204"/>
      </rPr>
      <t>"Количество муниципальных дошкольных учреждений на селе, требующих капитального ремонта"</t>
    </r>
  </si>
  <si>
    <r>
      <t>Показатель мероприятия 3.006 подпрограммы</t>
    </r>
    <r>
      <rPr>
        <sz val="12"/>
        <rFont val="Arial"/>
        <family val="2"/>
        <charset val="204"/>
      </rPr>
      <t xml:space="preserve"> «"Доля муниципальных общеобразовательных учреждений, требующих текущего ремонта"</t>
    </r>
  </si>
  <si>
    <t>г</t>
  </si>
  <si>
    <t>в</t>
  </si>
  <si>
    <t>л</t>
  </si>
  <si>
    <t>с</t>
  </si>
  <si>
    <t>д</t>
  </si>
  <si>
    <t>Д</t>
  </si>
  <si>
    <t>Мероприятие 1.001 подпрограммы "Обеспечение деятельности централизованных бухгалтерий"</t>
  </si>
  <si>
    <t>Мероприятие 1.002 подпрограммы "Обеспечение деятельности методических кабинетов"</t>
  </si>
  <si>
    <t>Мероприятие 1.003 подпрограммы "Обеспечение деятельности группы хозяйственного обслуживания"</t>
  </si>
  <si>
    <t>Мероприятие 1.004 програамы "Обеспечение деятельности центрального аппарата"</t>
  </si>
  <si>
    <t>Мероприятие 1.005 програамы "Расходы на повышение оплаты труда работникам муниципальных учреждений в связи с увеличением минимального размера оплаты труда"</t>
  </si>
  <si>
    <t>Мероприятие 1.006 програамы "Расходы на повышение оплаты труда работникам муниципальных учреждений в связи с увеличением минимального размера оплаты труда за счет средств местного бюджета"</t>
  </si>
  <si>
    <t>Характеристика муниципальной программы муниципального образования Сонковский район Тверской области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</si>
</sst>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0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62"/>
      <name val="Times New Roman"/>
      <family val="1"/>
      <charset val="204"/>
    </font>
    <font>
      <i/>
      <sz val="8"/>
      <color indexed="10"/>
      <name val="Times New Roman"/>
      <family val="1"/>
      <charset val="204"/>
    </font>
    <font>
      <sz val="8"/>
      <color indexed="51"/>
      <name val="Times New Roman"/>
      <family val="1"/>
      <charset val="204"/>
    </font>
    <font>
      <sz val="8"/>
      <color indexed="60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trike/>
      <sz val="10"/>
      <name val="Times New Roman"/>
      <family val="1"/>
      <charset val="204"/>
    </font>
    <font>
      <strike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Cyr"/>
      <charset val="204"/>
    </font>
    <font>
      <b/>
      <i/>
      <sz val="10"/>
      <name val="Times New Roman"/>
      <family val="1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4"/>
      <name val="Arial"/>
      <family val="2"/>
      <charset val="204"/>
    </font>
    <font>
      <sz val="12"/>
      <color indexed="8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2" fillId="0" borderId="0"/>
    <xf numFmtId="9" fontId="59" fillId="0" borderId="0" applyFont="0" applyFill="0" applyBorder="0" applyAlignment="0" applyProtection="0"/>
  </cellStyleXfs>
  <cellXfs count="377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2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0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5" fillId="3" borderId="0" xfId="0" applyFont="1" applyFill="1" applyBorder="1" applyAlignment="1">
      <alignment horizontal="justify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justify"/>
    </xf>
    <xf numFmtId="4" fontId="15" fillId="5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top" wrapText="1"/>
    </xf>
    <xf numFmtId="0" fontId="15" fillId="0" borderId="4" xfId="0" applyFont="1" applyFill="1" applyBorder="1" applyAlignment="1">
      <alignment vertical="top" wrapText="1"/>
    </xf>
    <xf numFmtId="0" fontId="20" fillId="4" borderId="4" xfId="0" applyFont="1" applyFill="1" applyBorder="1" applyAlignment="1">
      <alignment horizontal="justify" wrapText="1"/>
    </xf>
    <xf numFmtId="0" fontId="20" fillId="4" borderId="4" xfId="0" applyFont="1" applyFill="1" applyBorder="1" applyAlignment="1">
      <alignment horizontal="justify"/>
    </xf>
    <xf numFmtId="49" fontId="21" fillId="4" borderId="4" xfId="0" applyNumberFormat="1" applyFont="1" applyFill="1" applyBorder="1" applyAlignment="1">
      <alignment horizontal="justify"/>
    </xf>
    <xf numFmtId="0" fontId="21" fillId="4" borderId="4" xfId="0" applyFont="1" applyFill="1" applyBorder="1" applyAlignment="1">
      <alignment horizontal="left" wrapText="1"/>
    </xf>
    <xf numFmtId="0" fontId="20" fillId="3" borderId="4" xfId="0" applyFont="1" applyFill="1" applyBorder="1" applyAlignment="1">
      <alignment horizontal="center" wrapText="1"/>
    </xf>
    <xf numFmtId="0" fontId="21" fillId="3" borderId="4" xfId="0" applyFont="1" applyFill="1" applyBorder="1" applyAlignment="1">
      <alignment horizontal="justify"/>
    </xf>
    <xf numFmtId="3" fontId="21" fillId="4" borderId="4" xfId="0" applyNumberFormat="1" applyFont="1" applyFill="1" applyBorder="1" applyAlignment="1">
      <alignment horizontal="justify"/>
    </xf>
    <xf numFmtId="0" fontId="21" fillId="4" borderId="4" xfId="0" applyFont="1" applyFill="1" applyBorder="1" applyAlignment="1">
      <alignment horizontal="justify" wrapText="1"/>
    </xf>
    <xf numFmtId="0" fontId="16" fillId="5" borderId="4" xfId="0" applyFont="1" applyFill="1" applyBorder="1" applyAlignment="1">
      <alignment vertical="top" wrapText="1"/>
    </xf>
    <xf numFmtId="0" fontId="16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justify" vertical="top" wrapText="1"/>
    </xf>
    <xf numFmtId="0" fontId="16" fillId="4" borderId="4" xfId="0" applyFont="1" applyFill="1" applyBorder="1" applyAlignment="1">
      <alignment horizontal="justify" vertical="top" wrapText="1"/>
    </xf>
    <xf numFmtId="0" fontId="15" fillId="4" borderId="4" xfId="0" applyFont="1" applyFill="1" applyBorder="1"/>
    <xf numFmtId="0" fontId="4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15" fillId="3" borderId="4" xfId="0" applyFont="1" applyFill="1" applyBorder="1" applyAlignment="1">
      <alignment horizontal="justify" vertical="top" wrapText="1"/>
    </xf>
    <xf numFmtId="0" fontId="0" fillId="3" borderId="4" xfId="0" applyFont="1" applyFill="1" applyBorder="1" applyAlignment="1">
      <alignment wrapText="1"/>
    </xf>
    <xf numFmtId="4" fontId="15" fillId="3" borderId="4" xfId="0" applyNumberFormat="1" applyFont="1" applyFill="1" applyBorder="1" applyAlignment="1">
      <alignment horizontal="center" vertical="center" wrapText="1"/>
    </xf>
    <xf numFmtId="4" fontId="17" fillId="3" borderId="4" xfId="0" applyNumberFormat="1" applyFont="1" applyFill="1" applyBorder="1" applyAlignment="1">
      <alignment horizontal="center" vertical="center" wrapText="1"/>
    </xf>
    <xf numFmtId="4" fontId="14" fillId="3" borderId="4" xfId="0" applyNumberFormat="1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wrapText="1"/>
    </xf>
    <xf numFmtId="0" fontId="16" fillId="3" borderId="4" xfId="0" applyFont="1" applyFill="1" applyBorder="1" applyAlignment="1">
      <alignment vertical="top" wrapText="1"/>
    </xf>
    <xf numFmtId="0" fontId="21" fillId="4" borderId="4" xfId="0" applyFont="1" applyFill="1" applyBorder="1" applyAlignment="1">
      <alignment wrapText="1"/>
    </xf>
    <xf numFmtId="0" fontId="17" fillId="4" borderId="4" xfId="0" applyFont="1" applyFill="1" applyBorder="1" applyAlignment="1">
      <alignment wrapText="1"/>
    </xf>
    <xf numFmtId="4" fontId="14" fillId="3" borderId="4" xfId="0" applyNumberFormat="1" applyFont="1" applyFill="1" applyBorder="1" applyAlignment="1">
      <alignment horizontal="center" vertical="center" wrapText="1"/>
    </xf>
    <xf numFmtId="4" fontId="0" fillId="3" borderId="4" xfId="0" applyNumberFormat="1" applyFont="1" applyFill="1" applyBorder="1" applyAlignment="1">
      <alignment wrapText="1"/>
    </xf>
    <xf numFmtId="0" fontId="0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5" fillId="4" borderId="0" xfId="0" applyFont="1" applyFill="1" applyBorder="1" applyAlignment="1">
      <alignment horizontal="justify" vertical="top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4" fontId="15" fillId="4" borderId="4" xfId="0" applyNumberFormat="1" applyFont="1" applyFill="1" applyBorder="1" applyAlignment="1">
      <alignment horizontal="center" vertical="center" wrapText="1"/>
    </xf>
    <xf numFmtId="4" fontId="17" fillId="4" borderId="4" xfId="0" applyNumberFormat="1" applyFont="1" applyFill="1" applyBorder="1" applyAlignment="1">
      <alignment horizontal="center" vertical="center" wrapText="1"/>
    </xf>
    <xf numFmtId="4" fontId="14" fillId="4" borderId="4" xfId="0" applyNumberFormat="1" applyFont="1" applyFill="1" applyBorder="1" applyAlignment="1">
      <alignment horizontal="center" vertical="center"/>
    </xf>
    <xf numFmtId="4" fontId="17" fillId="4" borderId="4" xfId="0" applyNumberFormat="1" applyFont="1" applyFill="1" applyBorder="1" applyAlignment="1">
      <alignment horizontal="center" vertical="center"/>
    </xf>
    <xf numFmtId="4" fontId="27" fillId="3" borderId="4" xfId="0" applyNumberFormat="1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wrapText="1"/>
    </xf>
    <xf numFmtId="0" fontId="28" fillId="3" borderId="17" xfId="0" applyFont="1" applyFill="1" applyBorder="1" applyAlignment="1">
      <alignment horizontal="justify"/>
    </xf>
    <xf numFmtId="0" fontId="29" fillId="3" borderId="17" xfId="0" applyFont="1" applyFill="1" applyBorder="1" applyAlignment="1">
      <alignment horizontal="left" wrapText="1" readingOrder="1"/>
    </xf>
    <xf numFmtId="0" fontId="30" fillId="3" borderId="17" xfId="0" applyFont="1" applyFill="1" applyBorder="1" applyAlignment="1">
      <alignment horizontal="center" wrapText="1"/>
    </xf>
    <xf numFmtId="0" fontId="30" fillId="3" borderId="17" xfId="0" applyFont="1" applyFill="1" applyBorder="1" applyAlignment="1">
      <alignment horizontal="justify"/>
    </xf>
    <xf numFmtId="0" fontId="29" fillId="3" borderId="17" xfId="0" applyFont="1" applyFill="1" applyBorder="1" applyAlignment="1">
      <alignment horizontal="justify"/>
    </xf>
    <xf numFmtId="0" fontId="29" fillId="3" borderId="17" xfId="0" applyFont="1" applyFill="1" applyBorder="1" applyAlignment="1">
      <alignment horizontal="justify" wrapText="1"/>
    </xf>
    <xf numFmtId="0" fontId="29" fillId="3" borderId="17" xfId="0" applyFont="1" applyFill="1" applyBorder="1" applyAlignment="1">
      <alignment horizontal="left" wrapText="1"/>
    </xf>
    <xf numFmtId="0" fontId="28" fillId="4" borderId="17" xfId="0" applyFont="1" applyFill="1" applyBorder="1" applyAlignment="1">
      <alignment wrapText="1"/>
    </xf>
    <xf numFmtId="0" fontId="29" fillId="3" borderId="17" xfId="0" applyFont="1" applyFill="1" applyBorder="1" applyAlignment="1">
      <alignment wrapText="1"/>
    </xf>
    <xf numFmtId="0" fontId="31" fillId="3" borderId="17" xfId="0" applyFont="1" applyFill="1" applyBorder="1" applyAlignment="1">
      <alignment horizontal="justify" wrapText="1"/>
    </xf>
    <xf numFmtId="0" fontId="31" fillId="0" borderId="17" xfId="0" applyFont="1" applyBorder="1" applyAlignment="1">
      <alignment wrapText="1"/>
    </xf>
    <xf numFmtId="0" fontId="32" fillId="3" borderId="17" xfId="0" applyFont="1" applyFill="1" applyBorder="1" applyAlignment="1">
      <alignment horizontal="justify"/>
    </xf>
    <xf numFmtId="0" fontId="31" fillId="3" borderId="17" xfId="0" applyFont="1" applyFill="1" applyBorder="1" applyAlignment="1">
      <alignment horizontal="justify"/>
    </xf>
    <xf numFmtId="0" fontId="26" fillId="3" borderId="17" xfId="0" applyFont="1" applyFill="1" applyBorder="1" applyAlignment="1">
      <alignment horizontal="justify"/>
    </xf>
    <xf numFmtId="0" fontId="28" fillId="4" borderId="17" xfId="0" applyFont="1" applyFill="1" applyBorder="1" applyAlignment="1">
      <alignment horizontal="left" wrapText="1"/>
    </xf>
    <xf numFmtId="0" fontId="29" fillId="4" borderId="17" xfId="0" applyFont="1" applyFill="1" applyBorder="1" applyAlignment="1">
      <alignment horizontal="justify"/>
    </xf>
    <xf numFmtId="0" fontId="33" fillId="0" borderId="0" xfId="0" applyFont="1" applyAlignment="1">
      <alignment horizontal="justify"/>
    </xf>
    <xf numFmtId="0" fontId="33" fillId="3" borderId="17" xfId="0" applyFont="1" applyFill="1" applyBorder="1" applyAlignment="1">
      <alignment horizontal="justify"/>
    </xf>
    <xf numFmtId="0" fontId="28" fillId="4" borderId="17" xfId="0" applyFont="1" applyFill="1" applyBorder="1" applyAlignment="1">
      <alignment horizontal="justify"/>
    </xf>
    <xf numFmtId="0" fontId="29" fillId="3" borderId="27" xfId="0" applyFont="1" applyFill="1" applyBorder="1" applyAlignment="1">
      <alignment wrapText="1"/>
    </xf>
    <xf numFmtId="0" fontId="25" fillId="3" borderId="17" xfId="0" applyFont="1" applyFill="1" applyBorder="1" applyAlignment="1">
      <alignment horizontal="left" vertical="center" wrapText="1"/>
    </xf>
    <xf numFmtId="0" fontId="26" fillId="3" borderId="17" xfId="0" applyFont="1" applyFill="1" applyBorder="1" applyAlignment="1">
      <alignment wrapText="1"/>
    </xf>
    <xf numFmtId="0" fontId="30" fillId="3" borderId="17" xfId="0" applyFont="1" applyFill="1" applyBorder="1" applyAlignment="1">
      <alignment horizontal="left" wrapText="1"/>
    </xf>
    <xf numFmtId="0" fontId="31" fillId="3" borderId="17" xfId="0" applyFont="1" applyFill="1" applyBorder="1" applyAlignment="1">
      <alignment wrapText="1"/>
    </xf>
    <xf numFmtId="4" fontId="31" fillId="3" borderId="17" xfId="0" applyNumberFormat="1" applyFont="1" applyFill="1" applyBorder="1" applyAlignment="1">
      <alignment wrapText="1"/>
    </xf>
    <xf numFmtId="0" fontId="29" fillId="6" borderId="17" xfId="0" applyFont="1" applyFill="1" applyBorder="1" applyAlignment="1">
      <alignment horizontal="justify"/>
    </xf>
    <xf numFmtId="0" fontId="34" fillId="3" borderId="17" xfId="0" applyFont="1" applyFill="1" applyBorder="1" applyAlignment="1">
      <alignment horizontal="justify"/>
    </xf>
    <xf numFmtId="4" fontId="26" fillId="3" borderId="17" xfId="0" applyNumberFormat="1" applyFont="1" applyFill="1" applyBorder="1" applyAlignment="1">
      <alignment wrapText="1"/>
    </xf>
    <xf numFmtId="0" fontId="26" fillId="0" borderId="28" xfId="0" applyFont="1" applyFill="1" applyBorder="1" applyAlignment="1">
      <alignment horizontal="left" wrapText="1"/>
    </xf>
    <xf numFmtId="0" fontId="35" fillId="3" borderId="17" xfId="0" applyFont="1" applyFill="1" applyBorder="1" applyAlignment="1">
      <alignment horizontal="justify"/>
    </xf>
    <xf numFmtId="0" fontId="36" fillId="3" borderId="17" xfId="0" applyFont="1" applyFill="1" applyBorder="1" applyAlignment="1">
      <alignment horizontal="justify"/>
    </xf>
    <xf numFmtId="0" fontId="29" fillId="3" borderId="15" xfId="0" applyFont="1" applyFill="1" applyBorder="1" applyAlignment="1">
      <alignment wrapText="1"/>
    </xf>
    <xf numFmtId="0" fontId="28" fillId="3" borderId="15" xfId="0" applyFont="1" applyFill="1" applyBorder="1" applyAlignment="1">
      <alignment horizontal="justify"/>
    </xf>
    <xf numFmtId="0" fontId="29" fillId="3" borderId="15" xfId="0" applyFont="1" applyFill="1" applyBorder="1" applyAlignment="1">
      <alignment horizontal="justify"/>
    </xf>
    <xf numFmtId="0" fontId="29" fillId="3" borderId="15" xfId="0" applyFont="1" applyFill="1" applyBorder="1" applyAlignment="1">
      <alignment horizontal="justify" wrapText="1"/>
    </xf>
    <xf numFmtId="0" fontId="26" fillId="0" borderId="29" xfId="0" applyFont="1" applyFill="1" applyBorder="1" applyAlignment="1">
      <alignment horizontal="left" wrapText="1"/>
    </xf>
    <xf numFmtId="0" fontId="30" fillId="3" borderId="15" xfId="0" applyFont="1" applyFill="1" applyBorder="1" applyAlignment="1">
      <alignment horizontal="justify"/>
    </xf>
    <xf numFmtId="0" fontId="26" fillId="3" borderId="15" xfId="0" applyFont="1" applyFill="1" applyBorder="1" applyAlignment="1">
      <alignment horizontal="left" wrapText="1"/>
    </xf>
    <xf numFmtId="0" fontId="30" fillId="3" borderId="17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left" wrapText="1"/>
    </xf>
    <xf numFmtId="0" fontId="37" fillId="3" borderId="4" xfId="0" applyFont="1" applyFill="1" applyBorder="1" applyAlignment="1">
      <alignment horizontal="left" wrapText="1" readingOrder="1"/>
    </xf>
    <xf numFmtId="0" fontId="0" fillId="4" borderId="4" xfId="0" applyFont="1" applyFill="1" applyBorder="1" applyAlignment="1">
      <alignment horizontal="center" wrapText="1"/>
    </xf>
    <xf numFmtId="0" fontId="26" fillId="0" borderId="30" xfId="0" applyFont="1" applyFill="1" applyBorder="1" applyAlignment="1">
      <alignment horizontal="left" wrapText="1"/>
    </xf>
    <xf numFmtId="0" fontId="26" fillId="0" borderId="31" xfId="0" applyFont="1" applyFill="1" applyBorder="1" applyAlignment="1">
      <alignment horizontal="left" wrapText="1"/>
    </xf>
    <xf numFmtId="0" fontId="35" fillId="3" borderId="17" xfId="0" applyFont="1" applyFill="1" applyBorder="1" applyAlignment="1">
      <alignment horizontal="left" wrapText="1"/>
    </xf>
    <xf numFmtId="0" fontId="24" fillId="4" borderId="4" xfId="0" applyFont="1" applyFill="1" applyBorder="1" applyAlignment="1">
      <alignment horizontal="justify"/>
    </xf>
    <xf numFmtId="0" fontId="0" fillId="3" borderId="4" xfId="0" applyFill="1" applyBorder="1" applyAlignment="1">
      <alignment horizontal="center" wrapText="1"/>
    </xf>
    <xf numFmtId="0" fontId="0" fillId="3" borderId="4" xfId="0" applyFont="1" applyFill="1" applyBorder="1" applyAlignment="1">
      <alignment horizontal="center" wrapText="1"/>
    </xf>
    <xf numFmtId="0" fontId="32" fillId="3" borderId="4" xfId="0" applyFont="1" applyFill="1" applyBorder="1" applyAlignment="1">
      <alignment horizontal="justify"/>
    </xf>
    <xf numFmtId="0" fontId="18" fillId="3" borderId="17" xfId="0" applyFont="1" applyFill="1" applyBorder="1" applyAlignment="1">
      <alignment horizontal="justify" vertical="top" wrapText="1"/>
    </xf>
    <xf numFmtId="0" fontId="15" fillId="4" borderId="17" xfId="0" applyFont="1" applyFill="1" applyBorder="1" applyAlignment="1">
      <alignment horizontal="justify" vertical="top" wrapText="1"/>
    </xf>
    <xf numFmtId="0" fontId="18" fillId="3" borderId="4" xfId="0" applyFont="1" applyFill="1" applyBorder="1" applyAlignment="1">
      <alignment horizontal="justify" vertical="top" wrapText="1"/>
    </xf>
    <xf numFmtId="0" fontId="18" fillId="3" borderId="4" xfId="0" applyFont="1" applyFill="1" applyBorder="1" applyAlignment="1">
      <alignment vertical="top" wrapText="1"/>
    </xf>
    <xf numFmtId="49" fontId="21" fillId="3" borderId="4" xfId="0" applyNumberFormat="1" applyFont="1" applyFill="1" applyBorder="1" applyAlignment="1">
      <alignment horizontal="justify"/>
    </xf>
    <xf numFmtId="0" fontId="26" fillId="3" borderId="17" xfId="0" applyFont="1" applyFill="1" applyBorder="1" applyAlignment="1">
      <alignment horizontal="left" wrapText="1" readingOrder="1"/>
    </xf>
    <xf numFmtId="0" fontId="26" fillId="3" borderId="4" xfId="0" applyFont="1" applyFill="1" applyBorder="1" applyAlignment="1">
      <alignment horizontal="left" wrapText="1" readingOrder="1"/>
    </xf>
    <xf numFmtId="0" fontId="29" fillId="0" borderId="4" xfId="0" applyFont="1" applyBorder="1" applyAlignment="1">
      <alignment horizontal="left" wrapText="1" readingOrder="1"/>
    </xf>
    <xf numFmtId="0" fontId="26" fillId="3" borderId="4" xfId="0" applyFont="1" applyFill="1" applyBorder="1" applyAlignment="1">
      <alignment horizontal="justify"/>
    </xf>
    <xf numFmtId="0" fontId="14" fillId="0" borderId="0" xfId="0" applyFont="1" applyFill="1" applyAlignment="1" applyProtection="1">
      <alignment wrapText="1"/>
      <protection locked="0"/>
    </xf>
    <xf numFmtId="0" fontId="38" fillId="0" borderId="0" xfId="0" applyFont="1" applyFill="1" applyAlignment="1" applyProtection="1">
      <alignment wrapText="1"/>
      <protection locked="0"/>
    </xf>
    <xf numFmtId="0" fontId="14" fillId="0" borderId="0" xfId="0" applyFont="1" applyFill="1" applyAlignment="1" applyProtection="1">
      <alignment horizontal="center" wrapText="1"/>
      <protection locked="0"/>
    </xf>
    <xf numFmtId="0" fontId="14" fillId="0" borderId="0" xfId="0" applyFont="1" applyFill="1" applyBorder="1" applyAlignment="1" applyProtection="1">
      <alignment wrapText="1"/>
      <protection locked="0"/>
    </xf>
    <xf numFmtId="0" fontId="15" fillId="0" borderId="0" xfId="0" applyFont="1" applyFill="1" applyAlignment="1" applyProtection="1">
      <alignment wrapText="1"/>
      <protection locked="0"/>
    </xf>
    <xf numFmtId="0" fontId="41" fillId="0" borderId="0" xfId="0" applyFont="1" applyFill="1" applyAlignment="1" applyProtection="1">
      <alignment wrapText="1"/>
      <protection locked="0"/>
    </xf>
    <xf numFmtId="0" fontId="40" fillId="0" borderId="0" xfId="0" applyFont="1" applyFill="1" applyAlignment="1" applyProtection="1">
      <alignment wrapText="1"/>
      <protection locked="0"/>
    </xf>
    <xf numFmtId="0" fontId="17" fillId="0" borderId="0" xfId="0" applyFont="1" applyFill="1" applyAlignment="1" applyProtection="1">
      <alignment wrapText="1"/>
      <protection locked="0"/>
    </xf>
    <xf numFmtId="164" fontId="14" fillId="0" borderId="0" xfId="0" applyNumberFormat="1" applyFont="1" applyFill="1" applyAlignment="1" applyProtection="1">
      <alignment wrapText="1"/>
      <protection locked="0"/>
    </xf>
    <xf numFmtId="0" fontId="43" fillId="0" borderId="0" xfId="0" applyFont="1" applyFill="1" applyAlignment="1" applyProtection="1">
      <alignment wrapText="1"/>
      <protection locked="0"/>
    </xf>
    <xf numFmtId="0" fontId="39" fillId="0" borderId="0" xfId="0" applyFont="1" applyFill="1" applyAlignment="1" applyProtection="1">
      <alignment wrapText="1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0" fontId="14" fillId="8" borderId="0" xfId="0" applyFont="1" applyFill="1" applyAlignment="1" applyProtection="1">
      <alignment wrapText="1"/>
      <protection locked="0"/>
    </xf>
    <xf numFmtId="0" fontId="45" fillId="0" borderId="0" xfId="0" applyFont="1" applyFill="1" applyAlignment="1" applyProtection="1">
      <alignment wrapText="1"/>
      <protection locked="0"/>
    </xf>
    <xf numFmtId="0" fontId="46" fillId="0" borderId="0" xfId="0" applyFont="1" applyFill="1" applyAlignment="1" applyProtection="1">
      <alignment wrapText="1"/>
      <protection locked="0"/>
    </xf>
    <xf numFmtId="0" fontId="44" fillId="0" borderId="0" xfId="0" applyFont="1" applyFill="1" applyAlignment="1" applyProtection="1">
      <alignment horizontal="center" wrapText="1"/>
      <protection locked="0"/>
    </xf>
    <xf numFmtId="0" fontId="44" fillId="0" borderId="0" xfId="0" applyFont="1" applyFill="1" applyBorder="1" applyAlignment="1" applyProtection="1">
      <alignment horizontal="center" wrapText="1"/>
      <protection locked="0"/>
    </xf>
    <xf numFmtId="0" fontId="48" fillId="0" borderId="0" xfId="0" applyFont="1" applyFill="1" applyBorder="1" applyAlignment="1" applyProtection="1">
      <alignment horizontal="center" vertical="center" wrapText="1"/>
      <protection locked="0"/>
    </xf>
    <xf numFmtId="0" fontId="48" fillId="0" borderId="0" xfId="0" applyFont="1" applyFill="1" applyBorder="1" applyAlignment="1" applyProtection="1">
      <alignment horizontal="justify" vertical="top" wrapText="1"/>
      <protection locked="0"/>
    </xf>
    <xf numFmtId="0" fontId="45" fillId="0" borderId="0" xfId="0" applyFont="1" applyFill="1" applyBorder="1" applyAlignment="1" applyProtection="1">
      <alignment horizontal="justify" vertical="top" wrapText="1"/>
      <protection locked="0"/>
    </xf>
    <xf numFmtId="0" fontId="44" fillId="0" borderId="32" xfId="0" applyFont="1" applyFill="1" applyBorder="1" applyAlignment="1" applyProtection="1">
      <alignment horizontal="center" wrapText="1"/>
      <protection locked="0"/>
    </xf>
    <xf numFmtId="0" fontId="48" fillId="0" borderId="4" xfId="0" applyFont="1" applyFill="1" applyBorder="1" applyAlignment="1" applyProtection="1">
      <alignment horizontal="center" vertical="center" wrapText="1"/>
      <protection locked="0"/>
    </xf>
    <xf numFmtId="0" fontId="48" fillId="0" borderId="15" xfId="0" applyFont="1" applyFill="1" applyBorder="1" applyAlignment="1" applyProtection="1">
      <alignment horizontal="center" vertical="center" wrapText="1"/>
      <protection locked="0"/>
    </xf>
    <xf numFmtId="0" fontId="48" fillId="0" borderId="4" xfId="0" applyFont="1" applyFill="1" applyBorder="1" applyAlignment="1">
      <alignment horizontal="center" wrapText="1"/>
    </xf>
    <xf numFmtId="0" fontId="44" fillId="8" borderId="4" xfId="0" applyFont="1" applyFill="1" applyBorder="1" applyAlignment="1" applyProtection="1">
      <alignment horizontal="center" wrapText="1"/>
      <protection locked="0"/>
    </xf>
    <xf numFmtId="0" fontId="51" fillId="8" borderId="4" xfId="0" applyFont="1" applyFill="1" applyBorder="1" applyAlignment="1">
      <alignment horizontal="justify"/>
    </xf>
    <xf numFmtId="0" fontId="47" fillId="8" borderId="4" xfId="0" applyFont="1" applyFill="1" applyBorder="1" applyAlignment="1">
      <alignment horizontal="center" vertical="center" wrapText="1"/>
    </xf>
    <xf numFmtId="0" fontId="51" fillId="8" borderId="4" xfId="0" applyFont="1" applyFill="1" applyBorder="1" applyAlignment="1">
      <alignment horizontal="left" vertical="center"/>
    </xf>
    <xf numFmtId="0" fontId="44" fillId="0" borderId="4" xfId="0" applyFont="1" applyFill="1" applyBorder="1" applyAlignment="1" applyProtection="1">
      <alignment horizontal="center" wrapText="1"/>
      <protection locked="0"/>
    </xf>
    <xf numFmtId="0" fontId="51" fillId="0" borderId="4" xfId="0" applyFont="1" applyFill="1" applyBorder="1" applyAlignment="1">
      <alignment horizontal="justify"/>
    </xf>
    <xf numFmtId="0" fontId="47" fillId="0" borderId="15" xfId="0" applyFont="1" applyFill="1" applyBorder="1" applyAlignment="1" applyProtection="1">
      <alignment horizontal="center" vertical="center" wrapText="1"/>
      <protection locked="0"/>
    </xf>
    <xf numFmtId="0" fontId="47" fillId="0" borderId="4" xfId="0" applyFont="1" applyFill="1" applyBorder="1" applyAlignment="1" applyProtection="1">
      <alignment horizontal="center" vertical="center" wrapText="1"/>
      <protection locked="0"/>
    </xf>
    <xf numFmtId="0" fontId="51" fillId="0" borderId="4" xfId="0" applyFont="1" applyFill="1" applyBorder="1" applyAlignment="1">
      <alignment wrapText="1"/>
    </xf>
    <xf numFmtId="4" fontId="47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4" xfId="0" applyFont="1" applyFill="1" applyBorder="1" applyAlignment="1" applyProtection="1">
      <alignment horizontal="center" wrapText="1"/>
      <protection locked="0"/>
    </xf>
    <xf numFmtId="4" fontId="4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2" fillId="7" borderId="4" xfId="0" applyFont="1" applyFill="1" applyBorder="1" applyAlignment="1" applyProtection="1">
      <alignment horizontal="center" wrapText="1"/>
      <protection locked="0"/>
    </xf>
    <xf numFmtId="0" fontId="44" fillId="7" borderId="4" xfId="0" applyFont="1" applyFill="1" applyBorder="1" applyAlignment="1" applyProtection="1">
      <alignment horizontal="center" wrapText="1"/>
      <protection locked="0"/>
    </xf>
    <xf numFmtId="0" fontId="51" fillId="7" borderId="4" xfId="0" applyFont="1" applyFill="1" applyBorder="1" applyAlignment="1">
      <alignment vertical="top" wrapText="1"/>
    </xf>
    <xf numFmtId="0" fontId="47" fillId="7" borderId="4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left" vertical="center"/>
    </xf>
    <xf numFmtId="0" fontId="47" fillId="0" borderId="4" xfId="0" applyFont="1" applyFill="1" applyBorder="1" applyAlignment="1">
      <alignment horizontal="center" vertical="center" wrapText="1"/>
    </xf>
    <xf numFmtId="0" fontId="52" fillId="2" borderId="4" xfId="0" applyFont="1" applyFill="1" applyBorder="1" applyAlignment="1" applyProtection="1">
      <alignment horizontal="center" wrapText="1"/>
      <protection locked="0"/>
    </xf>
    <xf numFmtId="0" fontId="44" fillId="2" borderId="4" xfId="0" applyFont="1" applyFill="1" applyBorder="1" applyAlignment="1" applyProtection="1">
      <alignment horizontal="center" wrapText="1"/>
      <protection locked="0"/>
    </xf>
    <xf numFmtId="0" fontId="45" fillId="2" borderId="4" xfId="0" applyFont="1" applyFill="1" applyBorder="1" applyAlignment="1">
      <alignment vertical="top" wrapText="1"/>
    </xf>
    <xf numFmtId="0" fontId="47" fillId="2" borderId="4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vertical="top" wrapText="1"/>
    </xf>
    <xf numFmtId="0" fontId="51" fillId="0" borderId="4" xfId="0" applyFont="1" applyFill="1" applyBorder="1" applyAlignment="1">
      <alignment vertical="top" wrapText="1"/>
    </xf>
    <xf numFmtId="0" fontId="47" fillId="0" borderId="15" xfId="0" applyFont="1" applyFill="1" applyBorder="1" applyAlignment="1">
      <alignment horizontal="center" vertical="center" wrapText="1"/>
    </xf>
    <xf numFmtId="0" fontId="51" fillId="2" borderId="4" xfId="0" applyFont="1" applyFill="1" applyBorder="1" applyAlignment="1">
      <alignment vertical="top" wrapText="1"/>
    </xf>
    <xf numFmtId="0" fontId="51" fillId="0" borderId="4" xfId="0" applyFont="1" applyFill="1" applyBorder="1" applyAlignment="1" applyProtection="1">
      <alignment horizontal="center" wrapText="1"/>
      <protection locked="0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 applyProtection="1">
      <alignment horizontal="center" wrapText="1"/>
      <protection locked="0"/>
    </xf>
    <xf numFmtId="0" fontId="53" fillId="0" borderId="4" xfId="0" applyFont="1" applyFill="1" applyBorder="1" applyAlignment="1" applyProtection="1">
      <alignment horizontal="center" wrapText="1"/>
      <protection locked="0"/>
    </xf>
    <xf numFmtId="0" fontId="51" fillId="0" borderId="4" xfId="0" applyFont="1" applyFill="1" applyBorder="1" applyAlignment="1">
      <alignment horizontal="left" vertical="center" wrapText="1"/>
    </xf>
    <xf numFmtId="0" fontId="45" fillId="2" borderId="4" xfId="0" applyFont="1" applyFill="1" applyBorder="1" applyAlignment="1" applyProtection="1">
      <alignment horizontal="center" wrapText="1"/>
      <protection locked="0"/>
    </xf>
    <xf numFmtId="0" fontId="51" fillId="2" borderId="4" xfId="0" applyFont="1" applyFill="1" applyBorder="1" applyAlignment="1">
      <alignment horizontal="justify"/>
    </xf>
    <xf numFmtId="0" fontId="47" fillId="2" borderId="15" xfId="0" applyFont="1" applyFill="1" applyBorder="1" applyAlignment="1" applyProtection="1">
      <alignment horizontal="center" vertical="center" wrapText="1"/>
      <protection locked="0"/>
    </xf>
    <xf numFmtId="0" fontId="51" fillId="0" borderId="4" xfId="0" applyFont="1" applyFill="1" applyBorder="1" applyAlignment="1">
      <alignment horizontal="left" vertical="distributed"/>
    </xf>
    <xf numFmtId="0" fontId="53" fillId="7" borderId="4" xfId="0" applyFont="1" applyFill="1" applyBorder="1" applyAlignment="1" applyProtection="1">
      <alignment horizontal="center" wrapText="1"/>
      <protection locked="0"/>
    </xf>
    <xf numFmtId="0" fontId="45" fillId="7" borderId="4" xfId="0" applyFont="1" applyFill="1" applyBorder="1" applyAlignment="1" applyProtection="1">
      <alignment horizontal="center" wrapText="1"/>
      <protection locked="0"/>
    </xf>
    <xf numFmtId="0" fontId="51" fillId="7" borderId="4" xfId="0" applyFont="1" applyFill="1" applyBorder="1" applyAlignment="1">
      <alignment horizontal="justify" vertical="top" wrapText="1"/>
    </xf>
    <xf numFmtId="0" fontId="47" fillId="7" borderId="15" xfId="0" applyFont="1" applyFill="1" applyBorder="1" applyAlignment="1" applyProtection="1">
      <alignment horizontal="center" vertical="center" wrapText="1"/>
      <protection locked="0"/>
    </xf>
    <xf numFmtId="0" fontId="45" fillId="0" borderId="4" xfId="0" applyFont="1" applyFill="1" applyBorder="1" applyAlignment="1">
      <alignment horizontal="justify"/>
    </xf>
    <xf numFmtId="0" fontId="54" fillId="0" borderId="4" xfId="0" applyFont="1" applyFill="1" applyBorder="1" applyAlignment="1" applyProtection="1">
      <alignment horizontal="center" wrapText="1"/>
      <protection locked="0"/>
    </xf>
    <xf numFmtId="0" fontId="51" fillId="0" borderId="4" xfId="0" applyFont="1" applyFill="1" applyBorder="1" applyAlignment="1">
      <alignment horizontal="justify" vertical="top" wrapText="1"/>
    </xf>
    <xf numFmtId="0" fontId="45" fillId="0" borderId="4" xfId="0" applyFont="1" applyFill="1" applyBorder="1" applyAlignment="1">
      <alignment horizontal="justify" vertical="top" wrapText="1"/>
    </xf>
    <xf numFmtId="0" fontId="51" fillId="2" borderId="4" xfId="0" applyFont="1" applyFill="1" applyBorder="1" applyAlignment="1">
      <alignment horizontal="justify" vertical="top" wrapText="1"/>
    </xf>
    <xf numFmtId="0" fontId="51" fillId="0" borderId="4" xfId="0" applyFont="1" applyFill="1" applyBorder="1" applyAlignment="1" applyProtection="1">
      <alignment horizontal="justify" vertical="top" wrapText="1"/>
      <protection locked="0"/>
    </xf>
    <xf numFmtId="0" fontId="51" fillId="0" borderId="5" xfId="0" applyFont="1" applyFill="1" applyBorder="1" applyAlignment="1">
      <alignment horizontal="justify"/>
    </xf>
    <xf numFmtId="0" fontId="51" fillId="0" borderId="2" xfId="0" applyFont="1" applyFill="1" applyBorder="1" applyAlignment="1" applyProtection="1">
      <alignment horizontal="center" wrapText="1"/>
      <protection locked="0"/>
    </xf>
    <xf numFmtId="0" fontId="45" fillId="0" borderId="4" xfId="0" applyFont="1" applyFill="1" applyBorder="1" applyAlignment="1">
      <alignment horizontal="justify" wrapText="1"/>
    </xf>
    <xf numFmtId="0" fontId="45" fillId="0" borderId="4" xfId="0" applyFont="1" applyFill="1" applyBorder="1" applyAlignment="1" applyProtection="1">
      <alignment wrapText="1"/>
      <protection locked="0"/>
    </xf>
    <xf numFmtId="0" fontId="45" fillId="0" borderId="4" xfId="0" applyNumberFormat="1" applyFont="1" applyFill="1" applyBorder="1" applyAlignment="1">
      <alignment horizontal="justify" wrapText="1"/>
    </xf>
    <xf numFmtId="0" fontId="51" fillId="0" borderId="33" xfId="0" applyFont="1" applyFill="1" applyBorder="1" applyAlignment="1" applyProtection="1">
      <alignment horizontal="center" wrapText="1"/>
      <protection locked="0"/>
    </xf>
    <xf numFmtId="0" fontId="51" fillId="0" borderId="4" xfId="0" applyFont="1" applyFill="1" applyBorder="1" applyAlignment="1">
      <alignment horizontal="justify" wrapText="1"/>
    </xf>
    <xf numFmtId="0" fontId="51" fillId="2" borderId="4" xfId="0" applyFont="1" applyFill="1" applyBorder="1" applyAlignment="1">
      <alignment wrapText="1"/>
    </xf>
    <xf numFmtId="0" fontId="51" fillId="7" borderId="4" xfId="0" applyFont="1" applyFill="1" applyBorder="1" applyAlignment="1">
      <alignment wrapText="1"/>
    </xf>
    <xf numFmtId="0" fontId="55" fillId="7" borderId="4" xfId="0" applyFont="1" applyFill="1" applyBorder="1" applyAlignment="1">
      <alignment horizontal="center"/>
    </xf>
    <xf numFmtId="0" fontId="51" fillId="0" borderId="4" xfId="0" applyFont="1" applyFill="1" applyBorder="1" applyAlignment="1" applyProtection="1">
      <alignment wrapText="1"/>
      <protection locked="0"/>
    </xf>
    <xf numFmtId="0" fontId="45" fillId="0" borderId="4" xfId="0" applyFont="1" applyBorder="1" applyAlignment="1">
      <alignment vertical="top" wrapText="1"/>
    </xf>
    <xf numFmtId="2" fontId="45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45" fillId="8" borderId="4" xfId="0" applyNumberFormat="1" applyFont="1" applyFill="1" applyBorder="1" applyAlignment="1" applyProtection="1">
      <alignment horizontal="center" vertical="center" wrapText="1"/>
      <protection locked="0"/>
    </xf>
    <xf numFmtId="165" fontId="45" fillId="8" borderId="4" xfId="0" applyNumberFormat="1" applyFont="1" applyFill="1" applyBorder="1" applyAlignment="1" applyProtection="1">
      <alignment horizontal="center" vertical="center" wrapText="1"/>
      <protection locked="0"/>
    </xf>
    <xf numFmtId="164" fontId="45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4" xfId="0" applyFont="1" applyFill="1" applyBorder="1" applyAlignment="1" applyProtection="1">
      <alignment horizontal="center" vertical="center" wrapText="1"/>
      <protection locked="0"/>
    </xf>
    <xf numFmtId="164" fontId="45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4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45" fillId="0" borderId="4" xfId="0" applyNumberFormat="1" applyFont="1" applyFill="1" applyBorder="1" applyAlignment="1" applyProtection="1">
      <alignment horizontal="center" vertical="center" wrapText="1"/>
      <protection locked="0"/>
    </xf>
    <xf numFmtId="165" fontId="45" fillId="7" borderId="4" xfId="0" applyNumberFormat="1" applyFont="1" applyFill="1" applyBorder="1" applyAlignment="1" applyProtection="1">
      <alignment horizontal="center" vertical="center" wrapText="1"/>
      <protection locked="0"/>
    </xf>
    <xf numFmtId="1" fontId="45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45" fillId="0" borderId="4" xfId="0" applyNumberFormat="1" applyFont="1" applyFill="1" applyBorder="1" applyAlignment="1" applyProtection="1">
      <alignment horizontal="center" vertical="center" wrapText="1"/>
      <protection locked="0"/>
    </xf>
    <xf numFmtId="165" fontId="4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45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5" fillId="7" borderId="4" xfId="0" applyNumberFormat="1" applyFont="1" applyFill="1" applyBorder="1" applyAlignment="1" applyProtection="1">
      <alignment horizontal="center" vertical="center" wrapText="1"/>
      <protection locked="0"/>
    </xf>
    <xf numFmtId="2" fontId="45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8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58" fillId="0" borderId="4" xfId="0" applyNumberFormat="1" applyFont="1" applyFill="1" applyBorder="1" applyAlignment="1" applyProtection="1">
      <alignment horizontal="center" vertical="center" wrapText="1"/>
      <protection locked="0"/>
    </xf>
    <xf numFmtId="9" fontId="51" fillId="0" borderId="4" xfId="2" applyFont="1" applyFill="1" applyBorder="1" applyAlignment="1">
      <alignment horizontal="justify"/>
    </xf>
    <xf numFmtId="4" fontId="45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51" fillId="9" borderId="4" xfId="0" applyFont="1" applyFill="1" applyBorder="1" applyAlignment="1">
      <alignment vertical="top" wrapText="1"/>
    </xf>
    <xf numFmtId="0" fontId="47" fillId="9" borderId="15" xfId="0" applyFont="1" applyFill="1" applyBorder="1" applyAlignment="1" applyProtection="1">
      <alignment horizontal="center" vertical="center" wrapText="1"/>
      <protection locked="0"/>
    </xf>
    <xf numFmtId="164" fontId="45" fillId="9" borderId="4" xfId="0" applyNumberFormat="1" applyFont="1" applyFill="1" applyBorder="1" applyAlignment="1" applyProtection="1">
      <alignment horizontal="center" vertical="center" wrapText="1"/>
      <protection locked="0"/>
    </xf>
    <xf numFmtId="1" fontId="45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0" xfId="0" applyFont="1" applyFill="1" applyAlignment="1" applyProtection="1">
      <alignment wrapText="1"/>
      <protection locked="0"/>
    </xf>
    <xf numFmtId="0" fontId="14" fillId="9" borderId="0" xfId="0" applyFont="1" applyFill="1" applyAlignment="1" applyProtection="1">
      <alignment wrapText="1"/>
      <protection locked="0"/>
    </xf>
    <xf numFmtId="0" fontId="51" fillId="9" borderId="4" xfId="0" applyFont="1" applyFill="1" applyBorder="1" applyAlignment="1" applyProtection="1">
      <alignment horizontal="center" wrapText="1"/>
      <protection locked="0"/>
    </xf>
    <xf numFmtId="0" fontId="45" fillId="9" borderId="4" xfId="0" applyFont="1" applyFill="1" applyBorder="1" applyAlignment="1">
      <alignment horizontal="justify"/>
    </xf>
    <xf numFmtId="2" fontId="45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40" fillId="9" borderId="0" xfId="0" applyFont="1" applyFill="1" applyAlignment="1" applyProtection="1">
      <alignment wrapText="1"/>
      <protection locked="0"/>
    </xf>
    <xf numFmtId="0" fontId="45" fillId="10" borderId="4" xfId="0" applyFont="1" applyFill="1" applyBorder="1" applyAlignment="1">
      <alignment vertical="top" wrapText="1"/>
    </xf>
    <xf numFmtId="0" fontId="47" fillId="10" borderId="15" xfId="0" applyFont="1" applyFill="1" applyBorder="1" applyAlignment="1" applyProtection="1">
      <alignment horizontal="center" vertical="center" wrapText="1"/>
      <protection locked="0"/>
    </xf>
    <xf numFmtId="2" fontId="45" fillId="10" borderId="4" xfId="0" applyNumberFormat="1" applyFont="1" applyFill="1" applyBorder="1" applyAlignment="1" applyProtection="1">
      <alignment horizontal="center" vertical="center" wrapText="1"/>
      <protection locked="0"/>
    </xf>
    <xf numFmtId="164" fontId="45" fillId="10" borderId="4" xfId="0" applyNumberFormat="1" applyFont="1" applyFill="1" applyBorder="1" applyAlignment="1" applyProtection="1">
      <alignment horizontal="center" vertical="center" wrapText="1"/>
      <protection locked="0"/>
    </xf>
    <xf numFmtId="1" fontId="45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51" fillId="10" borderId="4" xfId="0" applyFont="1" applyFill="1" applyBorder="1" applyAlignment="1">
      <alignment vertical="top" wrapText="1"/>
    </xf>
    <xf numFmtId="0" fontId="51" fillId="10" borderId="4" xfId="0" applyFont="1" applyFill="1" applyBorder="1" applyAlignment="1">
      <alignment horizontal="justify"/>
    </xf>
    <xf numFmtId="0" fontId="45" fillId="9" borderId="4" xfId="0" applyFont="1" applyFill="1" applyBorder="1" applyAlignment="1">
      <alignment vertical="top" wrapText="1"/>
    </xf>
    <xf numFmtId="0" fontId="45" fillId="10" borderId="4" xfId="0" applyFont="1" applyFill="1" applyBorder="1" applyAlignment="1" applyProtection="1">
      <alignment horizontal="center" wrapText="1"/>
      <protection locked="0"/>
    </xf>
    <xf numFmtId="3" fontId="45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45" fillId="11" borderId="4" xfId="0" applyFont="1" applyFill="1" applyBorder="1" applyAlignment="1" applyProtection="1">
      <alignment horizontal="center" wrapText="1"/>
      <protection locked="0"/>
    </xf>
    <xf numFmtId="0" fontId="51" fillId="11" borderId="4" xfId="0" applyFont="1" applyFill="1" applyBorder="1" applyAlignment="1">
      <alignment vertical="top" wrapText="1"/>
    </xf>
    <xf numFmtId="0" fontId="47" fillId="11" borderId="15" xfId="0" applyFont="1" applyFill="1" applyBorder="1" applyAlignment="1" applyProtection="1">
      <alignment horizontal="center" vertical="center" wrapText="1"/>
      <protection locked="0"/>
    </xf>
    <xf numFmtId="2" fontId="45" fillId="11" borderId="4" xfId="0" applyNumberFormat="1" applyFont="1" applyFill="1" applyBorder="1" applyAlignment="1" applyProtection="1">
      <alignment horizontal="center" vertical="center" wrapText="1"/>
      <protection locked="0"/>
    </xf>
    <xf numFmtId="1" fontId="45" fillId="11" borderId="4" xfId="0" applyNumberFormat="1" applyFont="1" applyFill="1" applyBorder="1" applyAlignment="1" applyProtection="1">
      <alignment horizontal="center" vertical="center" wrapText="1"/>
      <protection locked="0"/>
    </xf>
    <xf numFmtId="0" fontId="51" fillId="10" borderId="4" xfId="0" applyFont="1" applyFill="1" applyBorder="1" applyAlignment="1" applyProtection="1">
      <alignment horizontal="center" wrapText="1"/>
      <protection locked="0"/>
    </xf>
    <xf numFmtId="0" fontId="45" fillId="10" borderId="4" xfId="0" applyFont="1" applyFill="1" applyBorder="1" applyAlignment="1">
      <alignment wrapText="1"/>
    </xf>
    <xf numFmtId="0" fontId="45" fillId="0" borderId="15" xfId="0" applyFont="1" applyFill="1" applyBorder="1" applyAlignment="1" applyProtection="1">
      <alignment horizontal="center" vertical="center" wrapText="1"/>
      <protection locked="0"/>
    </xf>
    <xf numFmtId="0" fontId="45" fillId="0" borderId="5" xfId="0" applyFont="1" applyFill="1" applyBorder="1" applyAlignment="1" applyProtection="1">
      <alignment horizontal="center" wrapText="1"/>
      <protection locked="0"/>
    </xf>
    <xf numFmtId="165" fontId="45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45" fillId="9" borderId="4" xfId="0" applyFont="1" applyFill="1" applyBorder="1" applyAlignment="1">
      <alignment wrapText="1"/>
    </xf>
    <xf numFmtId="0" fontId="56" fillId="0" borderId="33" xfId="0" applyFont="1" applyFill="1" applyBorder="1" applyAlignment="1">
      <alignment wrapText="1"/>
    </xf>
    <xf numFmtId="0" fontId="48" fillId="0" borderId="4" xfId="0" applyFont="1" applyFill="1" applyBorder="1" applyAlignment="1">
      <alignment horizontal="center" wrapText="1"/>
    </xf>
    <xf numFmtId="0" fontId="45" fillId="3" borderId="5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48" fillId="3" borderId="4" xfId="0" applyFont="1" applyFill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50" fillId="0" borderId="33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49" fillId="0" borderId="33" xfId="0" applyFont="1" applyFill="1" applyBorder="1" applyAlignment="1">
      <alignment horizontal="center" vertical="center" wrapText="1"/>
    </xf>
    <xf numFmtId="0" fontId="48" fillId="3" borderId="3" xfId="0" applyFont="1" applyFill="1" applyBorder="1" applyAlignment="1">
      <alignment horizontal="center" vertical="center" wrapText="1"/>
    </xf>
    <xf numFmtId="0" fontId="48" fillId="3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8" fillId="3" borderId="23" xfId="0" applyFont="1" applyFill="1" applyBorder="1" applyAlignment="1">
      <alignment horizontal="center" vertical="center" wrapText="1"/>
    </xf>
    <xf numFmtId="0" fontId="48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7" fillId="0" borderId="3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 applyProtection="1">
      <alignment horizontal="center" wrapText="1"/>
      <protection locked="0"/>
    </xf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center"/>
    </xf>
    <xf numFmtId="0" fontId="47" fillId="3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 applyProtection="1">
      <alignment horizontal="left" wrapText="1"/>
      <protection locked="0"/>
    </xf>
    <xf numFmtId="0" fontId="45" fillId="3" borderId="40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justify" vertical="top" wrapText="1"/>
    </xf>
    <xf numFmtId="0" fontId="6" fillId="3" borderId="0" xfId="0" applyFont="1" applyFill="1" applyAlignment="1">
      <alignment horizont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justify" vertical="top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Normal_PopulProjRegions2008M" xfId="1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EG717"/>
  <sheetViews>
    <sheetView tabSelected="1" view="pageBreakPreview" zoomScale="70" zoomScaleNormal="80" zoomScaleSheetLayoutView="70" zoomScalePageLayoutView="90" workbookViewId="0">
      <pane ySplit="13" topLeftCell="A203" activePane="bottomLeft" state="frozen"/>
      <selection pane="bottomLeft" activeCell="AB216" sqref="AB216"/>
    </sheetView>
  </sheetViews>
  <sheetFormatPr defaultRowHeight="15"/>
  <cols>
    <col min="1" max="27" width="3.140625" style="162" customWidth="1"/>
    <col min="28" max="28" width="81.140625" style="160" customWidth="1"/>
    <col min="29" max="29" width="13.140625" style="171" customWidth="1"/>
    <col min="30" max="30" width="12.5703125" style="164" customWidth="1"/>
    <col min="31" max="31" width="12.42578125" style="160" customWidth="1"/>
    <col min="32" max="35" width="13.42578125" style="160" customWidth="1"/>
    <col min="36" max="36" width="12.7109375" style="160" customWidth="1"/>
    <col min="37" max="37" width="14.140625" style="160" customWidth="1"/>
    <col min="38" max="38" width="12.5703125" style="160" customWidth="1"/>
    <col min="39" max="16384" width="9.140625" style="160"/>
  </cols>
  <sheetData>
    <row r="1" spans="1:42" ht="18.75" hidden="1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E1" s="161"/>
      <c r="AF1" s="161"/>
      <c r="AG1" s="161"/>
      <c r="AH1" s="161"/>
      <c r="AI1" s="161"/>
      <c r="AJ1" s="161"/>
      <c r="AK1" s="161"/>
    </row>
    <row r="2" spans="1:42" s="162" customFormat="1" ht="15.75">
      <c r="A2" s="173"/>
      <c r="B2" s="173"/>
      <c r="C2" s="317" t="s">
        <v>757</v>
      </c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</row>
    <row r="3" spans="1:42" ht="18">
      <c r="A3" s="174"/>
      <c r="B3" s="174"/>
      <c r="C3" s="318" t="s">
        <v>477</v>
      </c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</row>
    <row r="4" spans="1:42">
      <c r="A4" s="175"/>
      <c r="B4" s="175"/>
      <c r="C4" s="319" t="s">
        <v>198</v>
      </c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</row>
    <row r="5" spans="1:42" ht="15.75" customHeight="1">
      <c r="A5" s="175"/>
      <c r="B5" s="175"/>
      <c r="C5" s="320" t="s">
        <v>247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</row>
    <row r="6" spans="1:42" ht="15.75" customHeight="1">
      <c r="A6" s="175"/>
      <c r="B6" s="175"/>
      <c r="C6" s="175"/>
      <c r="D6" s="316" t="s">
        <v>199</v>
      </c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</row>
    <row r="7" spans="1:42" s="163" customFormat="1" hidden="1">
      <c r="A7" s="176"/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177"/>
      <c r="AD7" s="178"/>
      <c r="AE7" s="179"/>
      <c r="AF7" s="179"/>
      <c r="AG7" s="179"/>
      <c r="AH7" s="179"/>
      <c r="AI7" s="179"/>
      <c r="AJ7" s="179"/>
      <c r="AK7" s="179"/>
    </row>
    <row r="8" spans="1:42">
      <c r="A8" s="175"/>
      <c r="B8" s="175"/>
      <c r="C8" s="175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77"/>
      <c r="AD8" s="178"/>
      <c r="AE8" s="179"/>
      <c r="AF8" s="179"/>
      <c r="AG8" s="179"/>
      <c r="AH8" s="179"/>
      <c r="AI8" s="179"/>
      <c r="AJ8" s="179"/>
      <c r="AK8" s="179"/>
    </row>
    <row r="9" spans="1:42" s="164" customFormat="1" ht="15.75" customHeight="1">
      <c r="A9" s="315" t="s">
        <v>252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03" t="s">
        <v>246</v>
      </c>
      <c r="P9" s="304"/>
      <c r="Q9" s="304"/>
      <c r="R9" s="305"/>
      <c r="S9" s="305"/>
      <c r="T9" s="305"/>
      <c r="U9" s="305"/>
      <c r="V9" s="305"/>
      <c r="W9" s="305"/>
      <c r="X9" s="305"/>
      <c r="Y9" s="305"/>
      <c r="Z9" s="305"/>
      <c r="AA9" s="306"/>
      <c r="AB9" s="294" t="s">
        <v>550</v>
      </c>
      <c r="AC9" s="295" t="s">
        <v>19</v>
      </c>
      <c r="AD9" s="315" t="s">
        <v>223</v>
      </c>
      <c r="AE9" s="315"/>
      <c r="AF9" s="315"/>
      <c r="AG9" s="315"/>
      <c r="AH9" s="315"/>
      <c r="AI9" s="315"/>
      <c r="AJ9" s="315" t="s">
        <v>195</v>
      </c>
      <c r="AK9" s="315"/>
    </row>
    <row r="10" spans="1:42" s="164" customFormat="1" ht="26.25" customHeight="1">
      <c r="A10" s="297" t="s">
        <v>217</v>
      </c>
      <c r="B10" s="297"/>
      <c r="C10" s="297"/>
      <c r="D10" s="297" t="s">
        <v>218</v>
      </c>
      <c r="E10" s="297"/>
      <c r="F10" s="297" t="s">
        <v>219</v>
      </c>
      <c r="G10" s="297"/>
      <c r="H10" s="315" t="s">
        <v>220</v>
      </c>
      <c r="I10" s="315"/>
      <c r="J10" s="315"/>
      <c r="K10" s="315"/>
      <c r="L10" s="315"/>
      <c r="M10" s="315"/>
      <c r="N10" s="315"/>
      <c r="O10" s="307"/>
      <c r="P10" s="308"/>
      <c r="Q10" s="308"/>
      <c r="R10" s="309"/>
      <c r="S10" s="309"/>
      <c r="T10" s="309"/>
      <c r="U10" s="309"/>
      <c r="V10" s="309"/>
      <c r="W10" s="309"/>
      <c r="X10" s="309"/>
      <c r="Y10" s="309"/>
      <c r="Z10" s="309"/>
      <c r="AA10" s="310"/>
      <c r="AB10" s="294"/>
      <c r="AC10" s="322"/>
      <c r="AD10" s="315"/>
      <c r="AE10" s="315"/>
      <c r="AF10" s="315"/>
      <c r="AG10" s="315"/>
      <c r="AH10" s="315"/>
      <c r="AI10" s="315"/>
      <c r="AJ10" s="315"/>
      <c r="AK10" s="315"/>
    </row>
    <row r="11" spans="1:42" s="164" customFormat="1" ht="23.25" customHeight="1">
      <c r="A11" s="297"/>
      <c r="B11" s="297"/>
      <c r="C11" s="297"/>
      <c r="D11" s="297"/>
      <c r="E11" s="297"/>
      <c r="F11" s="297"/>
      <c r="G11" s="297"/>
      <c r="H11" s="315"/>
      <c r="I11" s="315"/>
      <c r="J11" s="315"/>
      <c r="K11" s="315"/>
      <c r="L11" s="315"/>
      <c r="M11" s="315"/>
      <c r="N11" s="315"/>
      <c r="O11" s="307"/>
      <c r="P11" s="308"/>
      <c r="Q11" s="308"/>
      <c r="R11" s="309"/>
      <c r="S11" s="309"/>
      <c r="T11" s="309"/>
      <c r="U11" s="309"/>
      <c r="V11" s="309"/>
      <c r="W11" s="309"/>
      <c r="X11" s="309"/>
      <c r="Y11" s="309"/>
      <c r="Z11" s="309"/>
      <c r="AA11" s="310"/>
      <c r="AB11" s="294"/>
      <c r="AC11" s="322"/>
      <c r="AD11" s="295">
        <v>2017</v>
      </c>
      <c r="AE11" s="295">
        <v>2018</v>
      </c>
      <c r="AF11" s="299">
        <v>2019</v>
      </c>
      <c r="AG11" s="299">
        <v>2020</v>
      </c>
      <c r="AH11" s="301">
        <v>2021</v>
      </c>
      <c r="AI11" s="295">
        <v>2022</v>
      </c>
      <c r="AJ11" s="295" t="s">
        <v>196</v>
      </c>
      <c r="AK11" s="295" t="s">
        <v>197</v>
      </c>
    </row>
    <row r="12" spans="1:42" s="164" customFormat="1" ht="21.75" customHeight="1">
      <c r="A12" s="298"/>
      <c r="B12" s="298"/>
      <c r="C12" s="298"/>
      <c r="D12" s="298"/>
      <c r="E12" s="298"/>
      <c r="F12" s="298"/>
      <c r="G12" s="298"/>
      <c r="H12" s="323"/>
      <c r="I12" s="323"/>
      <c r="J12" s="323"/>
      <c r="K12" s="323"/>
      <c r="L12" s="323"/>
      <c r="M12" s="323"/>
      <c r="N12" s="323"/>
      <c r="O12" s="311"/>
      <c r="P12" s="312"/>
      <c r="Q12" s="312"/>
      <c r="R12" s="313"/>
      <c r="S12" s="313"/>
      <c r="T12" s="313"/>
      <c r="U12" s="313"/>
      <c r="V12" s="313"/>
      <c r="W12" s="313"/>
      <c r="X12" s="313"/>
      <c r="Y12" s="313"/>
      <c r="Z12" s="313"/>
      <c r="AA12" s="314"/>
      <c r="AB12" s="294"/>
      <c r="AC12" s="296"/>
      <c r="AD12" s="296"/>
      <c r="AE12" s="296"/>
      <c r="AF12" s="300"/>
      <c r="AG12" s="300"/>
      <c r="AH12" s="302"/>
      <c r="AI12" s="296"/>
      <c r="AJ12" s="296"/>
      <c r="AK12" s="296"/>
    </row>
    <row r="13" spans="1:42" s="164" customFormat="1" ht="24.75" customHeight="1">
      <c r="A13" s="181">
        <v>1</v>
      </c>
      <c r="B13" s="181">
        <v>2</v>
      </c>
      <c r="C13" s="181">
        <v>3</v>
      </c>
      <c r="D13" s="181">
        <v>4</v>
      </c>
      <c r="E13" s="181">
        <v>5</v>
      </c>
      <c r="F13" s="181">
        <v>6</v>
      </c>
      <c r="G13" s="181">
        <v>7</v>
      </c>
      <c r="H13" s="181">
        <v>8</v>
      </c>
      <c r="I13" s="181">
        <v>9</v>
      </c>
      <c r="J13" s="181">
        <v>10</v>
      </c>
      <c r="K13" s="181">
        <v>11</v>
      </c>
      <c r="L13" s="181">
        <v>12</v>
      </c>
      <c r="M13" s="181">
        <v>13</v>
      </c>
      <c r="N13" s="181">
        <v>14</v>
      </c>
      <c r="O13" s="182">
        <v>15</v>
      </c>
      <c r="P13" s="181">
        <v>16</v>
      </c>
      <c r="Q13" s="181">
        <v>17</v>
      </c>
      <c r="R13" s="181">
        <v>18</v>
      </c>
      <c r="S13" s="181">
        <v>19</v>
      </c>
      <c r="T13" s="181">
        <v>20</v>
      </c>
      <c r="U13" s="181">
        <v>21</v>
      </c>
      <c r="V13" s="181">
        <v>22</v>
      </c>
      <c r="W13" s="181">
        <v>23</v>
      </c>
      <c r="X13" s="181">
        <v>24</v>
      </c>
      <c r="Y13" s="181">
        <v>25</v>
      </c>
      <c r="Z13" s="181">
        <v>26</v>
      </c>
      <c r="AA13" s="181">
        <v>27</v>
      </c>
      <c r="AB13" s="183">
        <v>18</v>
      </c>
      <c r="AC13" s="181">
        <v>19</v>
      </c>
      <c r="AD13" s="181">
        <v>20</v>
      </c>
      <c r="AE13" s="181">
        <v>21</v>
      </c>
      <c r="AF13" s="181">
        <v>22</v>
      </c>
      <c r="AG13" s="181">
        <v>23</v>
      </c>
      <c r="AH13" s="181">
        <v>24</v>
      </c>
      <c r="AI13" s="181">
        <v>25</v>
      </c>
      <c r="AJ13" s="181">
        <v>26</v>
      </c>
      <c r="AK13" s="181">
        <v>27</v>
      </c>
    </row>
    <row r="14" spans="1:42" s="172" customFormat="1" ht="53.25" customHeight="1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5" t="s">
        <v>96</v>
      </c>
      <c r="AC14" s="186" t="s">
        <v>321</v>
      </c>
      <c r="AD14" s="241">
        <f t="shared" ref="AD14:AJ14" si="0">AD26+AD80+AD178+AD202</f>
        <v>101478.70000000001</v>
      </c>
      <c r="AE14" s="241">
        <f>AE26+AE80+AE178+AE202</f>
        <v>112565.89999999998</v>
      </c>
      <c r="AF14" s="241">
        <f>AF26+AF80+AF178+AF202</f>
        <v>95269</v>
      </c>
      <c r="AG14" s="241">
        <f t="shared" si="0"/>
        <v>97460</v>
      </c>
      <c r="AH14" s="241">
        <f t="shared" si="0"/>
        <v>95460</v>
      </c>
      <c r="AI14" s="241">
        <f t="shared" si="0"/>
        <v>95460</v>
      </c>
      <c r="AJ14" s="241">
        <f t="shared" si="0"/>
        <v>597693.60000000009</v>
      </c>
      <c r="AK14" s="242">
        <v>2022</v>
      </c>
      <c r="AL14" s="160"/>
      <c r="AM14" s="160"/>
      <c r="AN14" s="160"/>
      <c r="AO14" s="160"/>
      <c r="AP14" s="160"/>
    </row>
    <row r="15" spans="1:42" s="172" customFormat="1" ht="24.75" customHeight="1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7" t="s">
        <v>248</v>
      </c>
      <c r="AC15" s="186" t="s">
        <v>321</v>
      </c>
      <c r="AD15" s="241">
        <f t="shared" ref="AD15:AJ15" si="1">AD27+AD81+AD178+AD202-AD200</f>
        <v>44195.000000000007</v>
      </c>
      <c r="AE15" s="241">
        <f t="shared" si="1"/>
        <v>47091.3</v>
      </c>
      <c r="AF15" s="241">
        <f t="shared" si="1"/>
        <v>44277.000000000007</v>
      </c>
      <c r="AG15" s="241">
        <f t="shared" si="1"/>
        <v>46468</v>
      </c>
      <c r="AH15" s="241">
        <f t="shared" si="1"/>
        <v>44468.000000000007</v>
      </c>
      <c r="AI15" s="241">
        <f t="shared" si="1"/>
        <v>44468.000000000007</v>
      </c>
      <c r="AJ15" s="241">
        <f t="shared" si="1"/>
        <v>270967.3</v>
      </c>
      <c r="AK15" s="242">
        <v>2022</v>
      </c>
      <c r="AL15" s="160"/>
      <c r="AM15" s="160"/>
      <c r="AN15" s="160"/>
      <c r="AO15" s="160"/>
      <c r="AP15" s="160"/>
    </row>
    <row r="16" spans="1:42" s="172" customFormat="1" ht="23.25" customHeight="1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7" t="s">
        <v>250</v>
      </c>
      <c r="AC16" s="186" t="s">
        <v>321</v>
      </c>
      <c r="AD16" s="243">
        <f t="shared" ref="AD16:AJ16" si="2">AD28+AD82+AD200</f>
        <v>57283.700000000004</v>
      </c>
      <c r="AE16" s="243">
        <f t="shared" si="2"/>
        <v>65474.6</v>
      </c>
      <c r="AF16" s="243">
        <f t="shared" si="2"/>
        <v>50992</v>
      </c>
      <c r="AG16" s="243">
        <f t="shared" si="2"/>
        <v>50992</v>
      </c>
      <c r="AH16" s="243">
        <f t="shared" si="2"/>
        <v>50992</v>
      </c>
      <c r="AI16" s="243">
        <f t="shared" si="2"/>
        <v>50992</v>
      </c>
      <c r="AJ16" s="243">
        <f t="shared" si="2"/>
        <v>326726.3</v>
      </c>
      <c r="AK16" s="242">
        <v>2022</v>
      </c>
      <c r="AL16" s="160"/>
      <c r="AM16" s="160"/>
      <c r="AN16" s="160"/>
      <c r="AO16" s="160"/>
      <c r="AP16" s="160"/>
    </row>
    <row r="17" spans="1:42" s="172" customFormat="1" ht="33" customHeight="1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7" t="s">
        <v>251</v>
      </c>
      <c r="AC17" s="186" t="s">
        <v>321</v>
      </c>
      <c r="AD17" s="244">
        <v>0</v>
      </c>
      <c r="AE17" s="244">
        <v>0</v>
      </c>
      <c r="AF17" s="244">
        <v>0</v>
      </c>
      <c r="AG17" s="244">
        <v>0</v>
      </c>
      <c r="AH17" s="244">
        <v>0</v>
      </c>
      <c r="AI17" s="244">
        <v>0</v>
      </c>
      <c r="AJ17" s="244">
        <v>0</v>
      </c>
      <c r="AK17" s="242">
        <v>2022</v>
      </c>
      <c r="AL17" s="160"/>
      <c r="AM17" s="160"/>
      <c r="AN17" s="160"/>
      <c r="AO17" s="160"/>
      <c r="AP17" s="160"/>
    </row>
    <row r="18" spans="1:42" ht="48.75" customHeight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9" t="s">
        <v>579</v>
      </c>
      <c r="AC18" s="190" t="s">
        <v>331</v>
      </c>
      <c r="AD18" s="245"/>
      <c r="AE18" s="246"/>
      <c r="AF18" s="245"/>
      <c r="AG18" s="245"/>
      <c r="AH18" s="245"/>
      <c r="AI18" s="245"/>
      <c r="AJ18" s="245"/>
      <c r="AK18" s="247"/>
      <c r="AL18" s="167"/>
      <c r="AM18" s="167"/>
      <c r="AN18" s="167"/>
      <c r="AO18" s="167"/>
      <c r="AP18" s="167"/>
    </row>
    <row r="19" spans="1:42" ht="34.5" customHeight="1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92" t="s">
        <v>580</v>
      </c>
      <c r="AC19" s="193" t="s">
        <v>322</v>
      </c>
      <c r="AD19" s="246">
        <v>72.5</v>
      </c>
      <c r="AE19" s="246">
        <v>72.5</v>
      </c>
      <c r="AF19" s="246">
        <v>72.5</v>
      </c>
      <c r="AG19" s="246">
        <v>73</v>
      </c>
      <c r="AH19" s="246">
        <v>73</v>
      </c>
      <c r="AI19" s="246">
        <v>73</v>
      </c>
      <c r="AJ19" s="246">
        <v>100</v>
      </c>
      <c r="AK19" s="247">
        <v>2022</v>
      </c>
      <c r="AL19" s="167"/>
      <c r="AM19" s="167"/>
      <c r="AN19" s="167"/>
      <c r="AO19" s="167"/>
      <c r="AP19" s="167"/>
    </row>
    <row r="20" spans="1:42" ht="36" customHeight="1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92" t="s">
        <v>581</v>
      </c>
      <c r="AC20" s="190" t="s">
        <v>322</v>
      </c>
      <c r="AD20" s="246">
        <v>95</v>
      </c>
      <c r="AE20" s="264">
        <v>100</v>
      </c>
      <c r="AF20" s="246">
        <v>95</v>
      </c>
      <c r="AG20" s="246">
        <v>95</v>
      </c>
      <c r="AH20" s="246">
        <v>95</v>
      </c>
      <c r="AI20" s="246">
        <v>95</v>
      </c>
      <c r="AJ20" s="246">
        <v>100</v>
      </c>
      <c r="AK20" s="247">
        <v>2022</v>
      </c>
      <c r="AL20" s="167"/>
      <c r="AM20" s="167"/>
      <c r="AN20" s="167"/>
      <c r="AO20" s="167"/>
      <c r="AP20" s="167"/>
    </row>
    <row r="21" spans="1:42" ht="48" customHeight="1">
      <c r="A21" s="188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92" t="s">
        <v>582</v>
      </c>
      <c r="AC21" s="190" t="s">
        <v>322</v>
      </c>
      <c r="AD21" s="246">
        <v>95</v>
      </c>
      <c r="AE21" s="264">
        <v>76</v>
      </c>
      <c r="AF21" s="246">
        <v>76</v>
      </c>
      <c r="AG21" s="246">
        <v>80</v>
      </c>
      <c r="AH21" s="246">
        <v>80</v>
      </c>
      <c r="AI21" s="246">
        <v>80</v>
      </c>
      <c r="AJ21" s="246">
        <v>100</v>
      </c>
      <c r="AK21" s="247">
        <v>2022</v>
      </c>
      <c r="AL21" s="167"/>
      <c r="AM21" s="167"/>
      <c r="AN21" s="167"/>
      <c r="AO21" s="167"/>
      <c r="AP21" s="167"/>
    </row>
    <row r="22" spans="1:42" ht="35.25" customHeight="1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92" t="s">
        <v>583</v>
      </c>
      <c r="AC22" s="190" t="s">
        <v>322</v>
      </c>
      <c r="AD22" s="246">
        <v>100</v>
      </c>
      <c r="AE22" s="264">
        <v>100</v>
      </c>
      <c r="AF22" s="246">
        <v>100</v>
      </c>
      <c r="AG22" s="246">
        <v>100</v>
      </c>
      <c r="AH22" s="246">
        <v>100</v>
      </c>
      <c r="AI22" s="246">
        <v>100</v>
      </c>
      <c r="AJ22" s="246">
        <v>100</v>
      </c>
      <c r="AK22" s="247">
        <v>2022</v>
      </c>
      <c r="AL22" s="167"/>
      <c r="AM22" s="167"/>
      <c r="AN22" s="167"/>
      <c r="AO22" s="167"/>
      <c r="AP22" s="167"/>
    </row>
    <row r="23" spans="1:42" ht="46.5" customHeight="1">
      <c r="A23" s="188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92" t="s">
        <v>584</v>
      </c>
      <c r="AC23" s="190" t="s">
        <v>322</v>
      </c>
      <c r="AD23" s="246">
        <v>98</v>
      </c>
      <c r="AE23" s="264">
        <v>100</v>
      </c>
      <c r="AF23" s="246">
        <v>97</v>
      </c>
      <c r="AG23" s="246">
        <v>97</v>
      </c>
      <c r="AH23" s="246">
        <v>97</v>
      </c>
      <c r="AI23" s="246">
        <v>97</v>
      </c>
      <c r="AJ23" s="246">
        <v>100</v>
      </c>
      <c r="AK23" s="247">
        <v>2022</v>
      </c>
      <c r="AL23" s="167"/>
      <c r="AM23" s="167"/>
      <c r="AN23" s="167"/>
      <c r="AO23" s="167"/>
      <c r="AP23" s="167"/>
    </row>
    <row r="24" spans="1:42" ht="93.75" customHeight="1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92" t="s">
        <v>585</v>
      </c>
      <c r="AC24" s="190" t="s">
        <v>322</v>
      </c>
      <c r="AD24" s="246">
        <v>100</v>
      </c>
      <c r="AE24" s="264">
        <v>100</v>
      </c>
      <c r="AF24" s="246">
        <v>100</v>
      </c>
      <c r="AG24" s="246">
        <v>100</v>
      </c>
      <c r="AH24" s="246">
        <v>100</v>
      </c>
      <c r="AI24" s="246">
        <v>100</v>
      </c>
      <c r="AJ24" s="246">
        <v>100</v>
      </c>
      <c r="AK24" s="247">
        <v>2022</v>
      </c>
      <c r="AL24" s="167"/>
      <c r="AM24" s="167"/>
      <c r="AN24" s="167"/>
      <c r="AO24" s="167"/>
      <c r="AP24" s="167"/>
    </row>
    <row r="25" spans="1:42" ht="35.25" customHeight="1">
      <c r="A25" s="188"/>
      <c r="B25" s="188"/>
      <c r="C25" s="188"/>
      <c r="D25" s="188"/>
      <c r="E25" s="188"/>
      <c r="F25" s="188"/>
      <c r="G25" s="188"/>
      <c r="H25" s="188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2" t="s">
        <v>586</v>
      </c>
      <c r="AC25" s="190" t="s">
        <v>322</v>
      </c>
      <c r="AD25" s="248">
        <v>16.5</v>
      </c>
      <c r="AE25" s="264">
        <v>18.5</v>
      </c>
      <c r="AF25" s="248">
        <v>18</v>
      </c>
      <c r="AG25" s="248">
        <v>18</v>
      </c>
      <c r="AH25" s="248">
        <v>18</v>
      </c>
      <c r="AI25" s="248">
        <v>18</v>
      </c>
      <c r="AJ25" s="248">
        <v>100</v>
      </c>
      <c r="AK25" s="247">
        <v>2022</v>
      </c>
      <c r="AL25" s="167"/>
      <c r="AM25" s="167"/>
      <c r="AN25" s="167"/>
      <c r="AO25" s="167"/>
      <c r="AP25" s="167"/>
    </row>
    <row r="26" spans="1:42" s="165" customFormat="1" ht="35.25" customHeight="1">
      <c r="A26" s="196"/>
      <c r="B26" s="196"/>
      <c r="C26" s="196"/>
      <c r="D26" s="196"/>
      <c r="E26" s="196"/>
      <c r="F26" s="196"/>
      <c r="G26" s="196"/>
      <c r="H26" s="196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8" t="s">
        <v>119</v>
      </c>
      <c r="AC26" s="199" t="s">
        <v>249</v>
      </c>
      <c r="AD26" s="249">
        <f>AD30+AD38+AD63+AD73</f>
        <v>25999.300000000003</v>
      </c>
      <c r="AE26" s="249">
        <f>AE30+AE38+AE63+AE73</f>
        <v>32610.000000000004</v>
      </c>
      <c r="AF26" s="249">
        <f>AF30+AF38+AF63+AF73</f>
        <v>26295.7</v>
      </c>
      <c r="AG26" s="249">
        <f t="shared" ref="AG26:AI26" si="3">AG30+AG38+AG63+AG73</f>
        <v>27446.7</v>
      </c>
      <c r="AH26" s="249">
        <f t="shared" si="3"/>
        <v>26446.7</v>
      </c>
      <c r="AI26" s="249">
        <f t="shared" si="3"/>
        <v>26446.7</v>
      </c>
      <c r="AJ26" s="249">
        <f>AJ30+AJ38+AJ63+AJ73</f>
        <v>165245.1</v>
      </c>
      <c r="AK26" s="250">
        <v>2022</v>
      </c>
      <c r="AL26" s="167"/>
      <c r="AM26" s="169"/>
      <c r="AN26" s="169"/>
      <c r="AO26" s="169"/>
      <c r="AP26" s="169"/>
    </row>
    <row r="27" spans="1:42" s="165" customFormat="1" ht="25.5" customHeight="1">
      <c r="A27" s="194"/>
      <c r="B27" s="194"/>
      <c r="C27" s="194"/>
      <c r="D27" s="194"/>
      <c r="E27" s="194"/>
      <c r="F27" s="194"/>
      <c r="G27" s="194"/>
      <c r="H27" s="194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200" t="s">
        <v>248</v>
      </c>
      <c r="AC27" s="201" t="s">
        <v>249</v>
      </c>
      <c r="AD27" s="251">
        <f>AD42+AD54+AD56+AD67+AD58+AD65+AD71+AD50</f>
        <v>15734.9</v>
      </c>
      <c r="AE27" s="251">
        <f>AE42+AE54+AE56+AE67+AE58+AE65+AE71+AE50+AE61+AE76</f>
        <v>19159.100000000002</v>
      </c>
      <c r="AF27" s="251">
        <f>AF42+AF54+AF56+AF67+AF58+AF65+AF71+AF50+AF76+AF61</f>
        <v>15550.7</v>
      </c>
      <c r="AG27" s="251">
        <f>AG42+AG54+AG56+AG67+AG58+AG65+AG71+AG50+AG61</f>
        <v>16701.699999999997</v>
      </c>
      <c r="AH27" s="251">
        <f>AH42+AH54+AH56+AH67+AH58+AH65+AH71+AH50+AH61</f>
        <v>15701.7</v>
      </c>
      <c r="AI27" s="251">
        <f>AI42+AI54+AI56+AI67+AI58+AI65+AI71+AI50+AI61</f>
        <v>15701.7</v>
      </c>
      <c r="AJ27" s="251">
        <f>AJ42+AJ54+AJ56+AJ67+AJ58+AJ65+AJ71+AJ50+AJ61+AJ73</f>
        <v>98549.799999999988</v>
      </c>
      <c r="AK27" s="247">
        <v>2022</v>
      </c>
      <c r="AL27" s="167"/>
      <c r="AM27" s="169"/>
      <c r="AN27" s="169"/>
      <c r="AO27" s="169"/>
      <c r="AP27" s="169"/>
    </row>
    <row r="28" spans="1:42" s="165" customFormat="1" ht="22.5" customHeight="1">
      <c r="A28" s="194"/>
      <c r="B28" s="194"/>
      <c r="C28" s="194"/>
      <c r="D28" s="194"/>
      <c r="E28" s="194"/>
      <c r="F28" s="194"/>
      <c r="G28" s="194"/>
      <c r="H28" s="194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200" t="s">
        <v>250</v>
      </c>
      <c r="AC28" s="201" t="s">
        <v>249</v>
      </c>
      <c r="AD28" s="251">
        <f>AD43</f>
        <v>10264.4</v>
      </c>
      <c r="AE28" s="251">
        <f>AE43+AE60</f>
        <v>13450.900000000001</v>
      </c>
      <c r="AF28" s="251">
        <f>AF43+AF60</f>
        <v>10745</v>
      </c>
      <c r="AG28" s="251">
        <f t="shared" ref="AG28:AI28" si="4">AG43</f>
        <v>10745</v>
      </c>
      <c r="AH28" s="251">
        <f t="shared" si="4"/>
        <v>10745</v>
      </c>
      <c r="AI28" s="251">
        <f t="shared" si="4"/>
        <v>10745</v>
      </c>
      <c r="AJ28" s="251">
        <f>AJ43+AJ60</f>
        <v>66695.3</v>
      </c>
      <c r="AK28" s="247">
        <v>2022</v>
      </c>
      <c r="AL28" s="167"/>
      <c r="AM28" s="169"/>
      <c r="AN28" s="169"/>
      <c r="AO28" s="169"/>
      <c r="AP28" s="169"/>
    </row>
    <row r="29" spans="1:42" s="165" customFormat="1" ht="24.75" customHeight="1">
      <c r="A29" s="194"/>
      <c r="B29" s="194"/>
      <c r="C29" s="194"/>
      <c r="D29" s="194"/>
      <c r="E29" s="194"/>
      <c r="F29" s="194"/>
      <c r="G29" s="194"/>
      <c r="H29" s="194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200" t="s">
        <v>251</v>
      </c>
      <c r="AC29" s="201" t="s">
        <v>249</v>
      </c>
      <c r="AD29" s="246">
        <v>0</v>
      </c>
      <c r="AE29" s="246">
        <v>0</v>
      </c>
      <c r="AF29" s="246">
        <v>0</v>
      </c>
      <c r="AG29" s="246">
        <v>0</v>
      </c>
      <c r="AH29" s="246">
        <v>0</v>
      </c>
      <c r="AI29" s="246">
        <v>0</v>
      </c>
      <c r="AJ29" s="246">
        <v>0</v>
      </c>
      <c r="AK29" s="247">
        <v>2022</v>
      </c>
      <c r="AL29" s="167"/>
      <c r="AM29" s="169"/>
      <c r="AN29" s="169"/>
      <c r="AO29" s="169"/>
      <c r="AP29" s="169"/>
    </row>
    <row r="30" spans="1:42" s="165" customFormat="1" ht="66.75" customHeight="1">
      <c r="A30" s="202"/>
      <c r="B30" s="202"/>
      <c r="C30" s="202"/>
      <c r="D30" s="202"/>
      <c r="E30" s="202"/>
      <c r="F30" s="202"/>
      <c r="G30" s="202"/>
      <c r="H30" s="202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4" t="s">
        <v>587</v>
      </c>
      <c r="AC30" s="205" t="s">
        <v>249</v>
      </c>
      <c r="AD30" s="252">
        <v>0</v>
      </c>
      <c r="AE30" s="252">
        <v>0</v>
      </c>
      <c r="AF30" s="252">
        <v>0</v>
      </c>
      <c r="AG30" s="252">
        <v>0</v>
      </c>
      <c r="AH30" s="252">
        <v>0</v>
      </c>
      <c r="AI30" s="252">
        <v>0</v>
      </c>
      <c r="AJ30" s="253">
        <v>0</v>
      </c>
      <c r="AK30" s="254">
        <v>2022</v>
      </c>
      <c r="AL30" s="167"/>
      <c r="AM30" s="169"/>
      <c r="AN30" s="169"/>
      <c r="AO30" s="169"/>
      <c r="AP30" s="169"/>
    </row>
    <row r="31" spans="1:42" s="165" customFormat="1" ht="32.25" customHeight="1">
      <c r="A31" s="194"/>
      <c r="B31" s="194"/>
      <c r="C31" s="194"/>
      <c r="D31" s="194"/>
      <c r="E31" s="194"/>
      <c r="F31" s="194"/>
      <c r="G31" s="194"/>
      <c r="H31" s="194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206" t="s">
        <v>588</v>
      </c>
      <c r="AC31" s="201" t="s">
        <v>323</v>
      </c>
      <c r="AD31" s="251">
        <v>269</v>
      </c>
      <c r="AE31" s="251">
        <v>233</v>
      </c>
      <c r="AF31" s="251">
        <v>230</v>
      </c>
      <c r="AG31" s="251">
        <v>240</v>
      </c>
      <c r="AH31" s="251">
        <v>240</v>
      </c>
      <c r="AI31" s="251">
        <v>240</v>
      </c>
      <c r="AJ31" s="246">
        <v>240</v>
      </c>
      <c r="AK31" s="247">
        <v>2022</v>
      </c>
      <c r="AL31" s="167"/>
      <c r="AM31" s="169"/>
      <c r="AN31" s="169"/>
      <c r="AO31" s="169"/>
      <c r="AP31" s="169"/>
    </row>
    <row r="32" spans="1:42" s="165" customFormat="1" ht="33" customHeight="1">
      <c r="A32" s="194"/>
      <c r="B32" s="194"/>
      <c r="C32" s="194"/>
      <c r="D32" s="194"/>
      <c r="E32" s="194"/>
      <c r="F32" s="194"/>
      <c r="G32" s="194"/>
      <c r="H32" s="194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207" t="s">
        <v>589</v>
      </c>
      <c r="AC32" s="201" t="s">
        <v>323</v>
      </c>
      <c r="AD32" s="251">
        <v>46</v>
      </c>
      <c r="AE32" s="251">
        <v>50</v>
      </c>
      <c r="AF32" s="251">
        <v>46</v>
      </c>
      <c r="AG32" s="251">
        <v>45</v>
      </c>
      <c r="AH32" s="251">
        <v>45</v>
      </c>
      <c r="AI32" s="251">
        <v>45</v>
      </c>
      <c r="AJ32" s="246">
        <v>45</v>
      </c>
      <c r="AK32" s="247">
        <v>2022</v>
      </c>
      <c r="AL32" s="167"/>
      <c r="AM32" s="169"/>
      <c r="AN32" s="169"/>
      <c r="AO32" s="169"/>
      <c r="AP32" s="169"/>
    </row>
    <row r="33" spans="1:42" s="165" customFormat="1" ht="31.5" customHeight="1">
      <c r="A33" s="194"/>
      <c r="B33" s="194"/>
      <c r="C33" s="194"/>
      <c r="D33" s="194"/>
      <c r="E33" s="194"/>
      <c r="F33" s="194"/>
      <c r="G33" s="194"/>
      <c r="H33" s="194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207" t="s">
        <v>590</v>
      </c>
      <c r="AC33" s="201" t="s">
        <v>323</v>
      </c>
      <c r="AD33" s="251">
        <v>10.7</v>
      </c>
      <c r="AE33" s="291">
        <v>11</v>
      </c>
      <c r="AF33" s="251">
        <v>10</v>
      </c>
      <c r="AG33" s="251">
        <v>10</v>
      </c>
      <c r="AH33" s="251">
        <v>10</v>
      </c>
      <c r="AI33" s="251">
        <v>10</v>
      </c>
      <c r="AJ33" s="246">
        <v>10</v>
      </c>
      <c r="AK33" s="247">
        <v>2022</v>
      </c>
      <c r="AL33" s="167"/>
      <c r="AM33" s="169"/>
      <c r="AN33" s="169"/>
      <c r="AO33" s="169"/>
      <c r="AP33" s="169"/>
    </row>
    <row r="34" spans="1:42" s="165" customFormat="1" ht="76.5" customHeight="1">
      <c r="A34" s="194"/>
      <c r="B34" s="194"/>
      <c r="C34" s="194"/>
      <c r="D34" s="194"/>
      <c r="E34" s="194"/>
      <c r="F34" s="194"/>
      <c r="G34" s="194"/>
      <c r="H34" s="194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207" t="s">
        <v>591</v>
      </c>
      <c r="AC34" s="201" t="s">
        <v>523</v>
      </c>
      <c r="AD34" s="246" t="s">
        <v>524</v>
      </c>
      <c r="AE34" s="264" t="s">
        <v>524</v>
      </c>
      <c r="AF34" s="246" t="s">
        <v>524</v>
      </c>
      <c r="AG34" s="246" t="s">
        <v>524</v>
      </c>
      <c r="AH34" s="246" t="s">
        <v>524</v>
      </c>
      <c r="AI34" s="246" t="s">
        <v>524</v>
      </c>
      <c r="AJ34" s="246" t="s">
        <v>524</v>
      </c>
      <c r="AK34" s="247">
        <v>2022</v>
      </c>
      <c r="AL34" s="167"/>
      <c r="AM34" s="169"/>
      <c r="AN34" s="169"/>
      <c r="AO34" s="169"/>
      <c r="AP34" s="169"/>
    </row>
    <row r="35" spans="1:42" s="165" customFormat="1" ht="63.75" customHeight="1">
      <c r="A35" s="194"/>
      <c r="B35" s="194"/>
      <c r="C35" s="194"/>
      <c r="D35" s="194"/>
      <c r="E35" s="194"/>
      <c r="F35" s="194"/>
      <c r="G35" s="194"/>
      <c r="H35" s="194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207" t="s">
        <v>592</v>
      </c>
      <c r="AC35" s="208" t="s">
        <v>322</v>
      </c>
      <c r="AD35" s="246">
        <v>100</v>
      </c>
      <c r="AE35" s="264">
        <v>100</v>
      </c>
      <c r="AF35" s="246">
        <v>100</v>
      </c>
      <c r="AG35" s="246">
        <v>100</v>
      </c>
      <c r="AH35" s="246">
        <v>100</v>
      </c>
      <c r="AI35" s="246">
        <v>100</v>
      </c>
      <c r="AJ35" s="246">
        <v>100</v>
      </c>
      <c r="AK35" s="247">
        <v>2022</v>
      </c>
      <c r="AL35" s="167"/>
      <c r="AM35" s="169"/>
      <c r="AN35" s="169"/>
      <c r="AO35" s="169"/>
      <c r="AP35" s="169"/>
    </row>
    <row r="36" spans="1:42" s="166" customFormat="1" ht="47.25" customHeight="1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207" t="s">
        <v>593</v>
      </c>
      <c r="AC36" s="190" t="s">
        <v>523</v>
      </c>
      <c r="AD36" s="246" t="s">
        <v>524</v>
      </c>
      <c r="AE36" s="261" t="s">
        <v>524</v>
      </c>
      <c r="AF36" s="246" t="s">
        <v>524</v>
      </c>
      <c r="AG36" s="246" t="s">
        <v>524</v>
      </c>
      <c r="AH36" s="246" t="s">
        <v>524</v>
      </c>
      <c r="AI36" s="246" t="s">
        <v>524</v>
      </c>
      <c r="AJ36" s="246" t="s">
        <v>524</v>
      </c>
      <c r="AK36" s="247">
        <v>2022</v>
      </c>
      <c r="AL36" s="170"/>
      <c r="AM36" s="170"/>
      <c r="AN36" s="170"/>
      <c r="AO36" s="170"/>
      <c r="AP36" s="170"/>
    </row>
    <row r="37" spans="1:42" s="165" customFormat="1" ht="67.5" customHeight="1">
      <c r="A37" s="194"/>
      <c r="B37" s="194"/>
      <c r="C37" s="194"/>
      <c r="D37" s="194"/>
      <c r="E37" s="194"/>
      <c r="F37" s="194"/>
      <c r="G37" s="194"/>
      <c r="H37" s="194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207" t="s">
        <v>594</v>
      </c>
      <c r="AC37" s="190" t="s">
        <v>322</v>
      </c>
      <c r="AD37" s="246">
        <v>1.2</v>
      </c>
      <c r="AE37" s="261">
        <v>0.8</v>
      </c>
      <c r="AF37" s="246">
        <v>0.8</v>
      </c>
      <c r="AG37" s="246">
        <v>0.8</v>
      </c>
      <c r="AH37" s="246">
        <v>0.8</v>
      </c>
      <c r="AI37" s="246">
        <v>0.8</v>
      </c>
      <c r="AJ37" s="246">
        <v>100</v>
      </c>
      <c r="AK37" s="247">
        <v>2022</v>
      </c>
      <c r="AL37" s="167"/>
      <c r="AM37" s="169"/>
      <c r="AN37" s="169"/>
      <c r="AO37" s="169"/>
      <c r="AP37" s="169"/>
    </row>
    <row r="38" spans="1:42" ht="30.75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9" t="s">
        <v>595</v>
      </c>
      <c r="AC38" s="205" t="s">
        <v>249</v>
      </c>
      <c r="AD38" s="252">
        <f>AD41+AD54+AD56+AD58+AD50</f>
        <v>25384.300000000003</v>
      </c>
      <c r="AE38" s="252">
        <f>AE41+AE54+AE56+AE58+AE50+AE60+AE61</f>
        <v>31454.100000000002</v>
      </c>
      <c r="AF38" s="252">
        <f>AF41+AF54+AF56+AF58+AF50+AF61</f>
        <v>26295.7</v>
      </c>
      <c r="AG38" s="252">
        <f>AG41+AG54+AG56+AG58+AG50+AG61</f>
        <v>27446.7</v>
      </c>
      <c r="AH38" s="252">
        <f>AH41+AH54+AH56+AH58+AH50+AH61</f>
        <v>26446.7</v>
      </c>
      <c r="AI38" s="252">
        <f>AI41+AI54+AI56+AI58+AI50+AI61</f>
        <v>26446.7</v>
      </c>
      <c r="AJ38" s="252">
        <f>AJ41+AJ54+AJ56+AJ58+AJ50+AJ60+AJ61</f>
        <v>163474.20000000001</v>
      </c>
      <c r="AK38" s="254">
        <v>2022</v>
      </c>
      <c r="AL38" s="167"/>
      <c r="AM38" s="167"/>
      <c r="AN38" s="167"/>
      <c r="AO38" s="167"/>
      <c r="AP38" s="167"/>
    </row>
    <row r="39" spans="1:42" ht="48.75" customHeight="1">
      <c r="A39" s="188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207" t="s">
        <v>596</v>
      </c>
      <c r="AC39" s="190" t="s">
        <v>322</v>
      </c>
      <c r="AD39" s="246">
        <v>100</v>
      </c>
      <c r="AE39" s="261">
        <v>100</v>
      </c>
      <c r="AF39" s="246">
        <v>100</v>
      </c>
      <c r="AG39" s="246">
        <v>100</v>
      </c>
      <c r="AH39" s="246">
        <v>100</v>
      </c>
      <c r="AI39" s="246">
        <v>100</v>
      </c>
      <c r="AJ39" s="246">
        <v>100</v>
      </c>
      <c r="AK39" s="247">
        <v>2022</v>
      </c>
      <c r="AL39" s="167"/>
      <c r="AM39" s="167"/>
      <c r="AN39" s="167"/>
      <c r="AO39" s="167"/>
      <c r="AP39" s="167"/>
    </row>
    <row r="40" spans="1:42" ht="33" customHeight="1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207" t="s">
        <v>597</v>
      </c>
      <c r="AC40" s="190" t="s">
        <v>322</v>
      </c>
      <c r="AD40" s="246">
        <v>100</v>
      </c>
      <c r="AE40" s="261">
        <v>100</v>
      </c>
      <c r="AF40" s="246">
        <v>100</v>
      </c>
      <c r="AG40" s="246">
        <v>100</v>
      </c>
      <c r="AH40" s="246">
        <v>100</v>
      </c>
      <c r="AI40" s="246">
        <v>100</v>
      </c>
      <c r="AJ40" s="246">
        <v>100</v>
      </c>
      <c r="AK40" s="247">
        <v>2022</v>
      </c>
      <c r="AL40" s="167"/>
      <c r="AM40" s="167"/>
      <c r="AN40" s="167"/>
      <c r="AO40" s="167"/>
      <c r="AP40" s="167"/>
    </row>
    <row r="41" spans="1:42" s="166" customFormat="1" ht="36" customHeight="1">
      <c r="A41" s="188"/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92" t="s">
        <v>598</v>
      </c>
      <c r="AC41" s="190" t="s">
        <v>172</v>
      </c>
      <c r="AD41" s="246">
        <f>AD42+AD43</f>
        <v>22822.400000000001</v>
      </c>
      <c r="AE41" s="246">
        <f>AE42+AE43</f>
        <v>23528.9</v>
      </c>
      <c r="AF41" s="246">
        <f>AF42+AF43</f>
        <v>23743.7</v>
      </c>
      <c r="AG41" s="246">
        <f t="shared" ref="AG41:AJ41" si="5">AG42+AG43</f>
        <v>23743.7</v>
      </c>
      <c r="AH41" s="246">
        <f t="shared" si="5"/>
        <v>23743.7</v>
      </c>
      <c r="AI41" s="246">
        <f t="shared" si="5"/>
        <v>23743.7</v>
      </c>
      <c r="AJ41" s="246">
        <f t="shared" si="5"/>
        <v>141326.1</v>
      </c>
      <c r="AK41" s="247">
        <v>2022</v>
      </c>
      <c r="AL41" s="170"/>
      <c r="AM41" s="170"/>
      <c r="AN41" s="170"/>
      <c r="AO41" s="170"/>
      <c r="AP41" s="170"/>
    </row>
    <row r="42" spans="1:42" s="166" customFormat="1" ht="33" customHeight="1">
      <c r="A42" s="210">
        <v>6</v>
      </c>
      <c r="B42" s="210">
        <v>0</v>
      </c>
      <c r="C42" s="210">
        <v>3</v>
      </c>
      <c r="D42" s="210">
        <v>0</v>
      </c>
      <c r="E42" s="210">
        <v>7</v>
      </c>
      <c r="F42" s="210">
        <v>0</v>
      </c>
      <c r="G42" s="210">
        <v>1</v>
      </c>
      <c r="H42" s="210">
        <v>0</v>
      </c>
      <c r="I42" s="210">
        <v>1</v>
      </c>
      <c r="J42" s="210">
        <v>1</v>
      </c>
      <c r="K42" s="210">
        <v>0</v>
      </c>
      <c r="L42" s="210">
        <v>2</v>
      </c>
      <c r="M42" s="210">
        <v>2</v>
      </c>
      <c r="N42" s="210">
        <v>0</v>
      </c>
      <c r="O42" s="210">
        <v>0</v>
      </c>
      <c r="P42" s="210">
        <v>1</v>
      </c>
      <c r="Q42" s="210">
        <v>0</v>
      </c>
      <c r="R42" s="210">
        <v>0</v>
      </c>
      <c r="S42" s="210">
        <v>1</v>
      </c>
      <c r="T42" s="210">
        <v>1</v>
      </c>
      <c r="U42" s="210">
        <v>0</v>
      </c>
      <c r="V42" s="210">
        <v>2</v>
      </c>
      <c r="W42" s="210">
        <v>0</v>
      </c>
      <c r="X42" s="210">
        <v>1</v>
      </c>
      <c r="Y42" s="210" t="s">
        <v>745</v>
      </c>
      <c r="Z42" s="210">
        <v>0</v>
      </c>
      <c r="AA42" s="210">
        <v>0</v>
      </c>
      <c r="AB42" s="211" t="s">
        <v>221</v>
      </c>
      <c r="AC42" s="190" t="s">
        <v>172</v>
      </c>
      <c r="AD42" s="246">
        <v>12558</v>
      </c>
      <c r="AE42" s="246">
        <v>12756.7</v>
      </c>
      <c r="AF42" s="246">
        <v>12998.7</v>
      </c>
      <c r="AG42" s="246">
        <v>12998.7</v>
      </c>
      <c r="AH42" s="246">
        <v>12998.7</v>
      </c>
      <c r="AI42" s="246">
        <v>12998.7</v>
      </c>
      <c r="AJ42" s="246">
        <f>AD42+AE42+AF42+AG42+AH42+AI42</f>
        <v>77309.5</v>
      </c>
      <c r="AK42" s="247">
        <v>2022</v>
      </c>
      <c r="AL42" s="170"/>
      <c r="AM42" s="170"/>
      <c r="AN42" s="170"/>
      <c r="AO42" s="170"/>
      <c r="AP42" s="170"/>
    </row>
    <row r="43" spans="1:42" s="166" customFormat="1" ht="63" customHeight="1">
      <c r="A43" s="210">
        <v>6</v>
      </c>
      <c r="B43" s="210">
        <v>0</v>
      </c>
      <c r="C43" s="210">
        <v>3</v>
      </c>
      <c r="D43" s="210">
        <v>0</v>
      </c>
      <c r="E43" s="210">
        <v>7</v>
      </c>
      <c r="F43" s="210">
        <v>0</v>
      </c>
      <c r="G43" s="210">
        <v>1</v>
      </c>
      <c r="H43" s="210">
        <v>0</v>
      </c>
      <c r="I43" s="210">
        <v>1</v>
      </c>
      <c r="J43" s="210">
        <v>1</v>
      </c>
      <c r="K43" s="210">
        <v>0</v>
      </c>
      <c r="L43" s="210">
        <v>2</v>
      </c>
      <c r="M43" s="210">
        <v>1</v>
      </c>
      <c r="N43" s="210">
        <v>0</v>
      </c>
      <c r="O43" s="210">
        <v>7</v>
      </c>
      <c r="P43" s="210">
        <v>4</v>
      </c>
      <c r="Q43" s="210">
        <v>0</v>
      </c>
      <c r="R43" s="210">
        <v>0</v>
      </c>
      <c r="S43" s="210">
        <v>1</v>
      </c>
      <c r="T43" s="210">
        <v>1</v>
      </c>
      <c r="U43" s="210">
        <v>0</v>
      </c>
      <c r="V43" s="210">
        <v>2</v>
      </c>
      <c r="W43" s="210">
        <v>0</v>
      </c>
      <c r="X43" s="210">
        <v>1</v>
      </c>
      <c r="Y43" s="210">
        <v>0</v>
      </c>
      <c r="Z43" s="210">
        <v>0</v>
      </c>
      <c r="AA43" s="210">
        <v>3</v>
      </c>
      <c r="AB43" s="211" t="s">
        <v>222</v>
      </c>
      <c r="AC43" s="190" t="s">
        <v>172</v>
      </c>
      <c r="AD43" s="246">
        <v>10264.4</v>
      </c>
      <c r="AE43" s="246">
        <v>10772.2</v>
      </c>
      <c r="AF43" s="246">
        <v>10745</v>
      </c>
      <c r="AG43" s="246">
        <v>10745</v>
      </c>
      <c r="AH43" s="246">
        <v>10745</v>
      </c>
      <c r="AI43" s="246">
        <v>10745</v>
      </c>
      <c r="AJ43" s="246">
        <f>SUM(AD43:AI43)</f>
        <v>64016.6</v>
      </c>
      <c r="AK43" s="247">
        <v>2022</v>
      </c>
      <c r="AL43" s="170"/>
      <c r="AM43" s="170"/>
      <c r="AN43" s="170"/>
      <c r="AO43" s="170"/>
      <c r="AP43" s="170"/>
    </row>
    <row r="44" spans="1:42" ht="36" customHeight="1">
      <c r="A44" s="212"/>
      <c r="B44" s="212"/>
      <c r="C44" s="212"/>
      <c r="D44" s="212"/>
      <c r="E44" s="212"/>
      <c r="F44" s="212"/>
      <c r="G44" s="212"/>
      <c r="H44" s="212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4" t="s">
        <v>599</v>
      </c>
      <c r="AC44" s="190" t="s">
        <v>523</v>
      </c>
      <c r="AD44" s="246" t="s">
        <v>524</v>
      </c>
      <c r="AE44" s="264" t="s">
        <v>524</v>
      </c>
      <c r="AF44" s="246" t="s">
        <v>524</v>
      </c>
      <c r="AG44" s="246" t="s">
        <v>524</v>
      </c>
      <c r="AH44" s="246" t="s">
        <v>524</v>
      </c>
      <c r="AI44" s="246" t="s">
        <v>524</v>
      </c>
      <c r="AJ44" s="246" t="s">
        <v>524</v>
      </c>
      <c r="AK44" s="247">
        <v>2022</v>
      </c>
      <c r="AL44" s="167"/>
      <c r="AM44" s="167"/>
      <c r="AN44" s="167"/>
      <c r="AO44" s="167"/>
      <c r="AP44" s="167"/>
    </row>
    <row r="45" spans="1:42" s="165" customFormat="1" ht="46.5">
      <c r="A45" s="213"/>
      <c r="B45" s="213"/>
      <c r="C45" s="213"/>
      <c r="D45" s="213"/>
      <c r="E45" s="213"/>
      <c r="F45" s="213"/>
      <c r="G45" s="213"/>
      <c r="H45" s="213"/>
      <c r="I45" s="212"/>
      <c r="J45" s="212"/>
      <c r="K45" s="212"/>
      <c r="L45" s="212"/>
      <c r="M45" s="212"/>
      <c r="N45" s="212"/>
      <c r="O45" s="212"/>
      <c r="P45" s="212"/>
      <c r="Q45" s="212">
        <v>0</v>
      </c>
      <c r="R45" s="212">
        <v>0</v>
      </c>
      <c r="S45" s="212">
        <v>1</v>
      </c>
      <c r="T45" s="212">
        <v>1</v>
      </c>
      <c r="U45" s="212">
        <v>0</v>
      </c>
      <c r="V45" s="212">
        <v>2</v>
      </c>
      <c r="W45" s="212">
        <v>0</v>
      </c>
      <c r="X45" s="212">
        <v>2</v>
      </c>
      <c r="Y45" s="212">
        <v>0</v>
      </c>
      <c r="Z45" s="212">
        <v>0</v>
      </c>
      <c r="AA45" s="212">
        <v>1</v>
      </c>
      <c r="AB45" s="207" t="s">
        <v>600</v>
      </c>
      <c r="AC45" s="190" t="s">
        <v>322</v>
      </c>
      <c r="AD45" s="246">
        <v>100</v>
      </c>
      <c r="AE45" s="264">
        <v>100</v>
      </c>
      <c r="AF45" s="246">
        <v>100</v>
      </c>
      <c r="AG45" s="246">
        <v>100</v>
      </c>
      <c r="AH45" s="246">
        <v>100</v>
      </c>
      <c r="AI45" s="246">
        <v>100</v>
      </c>
      <c r="AJ45" s="246">
        <v>100</v>
      </c>
      <c r="AK45" s="247">
        <v>2022</v>
      </c>
      <c r="AL45" s="167"/>
      <c r="AM45" s="169"/>
      <c r="AN45" s="169"/>
      <c r="AO45" s="169"/>
      <c r="AP45" s="169"/>
    </row>
    <row r="46" spans="1:42" ht="51" customHeight="1">
      <c r="A46" s="212"/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>
        <v>0</v>
      </c>
      <c r="R46" s="212">
        <v>0</v>
      </c>
      <c r="S46" s="212">
        <v>1</v>
      </c>
      <c r="T46" s="212">
        <v>1</v>
      </c>
      <c r="U46" s="212">
        <v>0</v>
      </c>
      <c r="V46" s="212">
        <v>2</v>
      </c>
      <c r="W46" s="212">
        <v>0</v>
      </c>
      <c r="X46" s="212">
        <v>2</v>
      </c>
      <c r="Y46" s="212">
        <v>0</v>
      </c>
      <c r="Z46" s="212">
        <v>0</v>
      </c>
      <c r="AA46" s="212">
        <v>2</v>
      </c>
      <c r="AB46" s="207" t="s">
        <v>601</v>
      </c>
      <c r="AC46" s="190" t="s">
        <v>322</v>
      </c>
      <c r="AD46" s="246">
        <v>100</v>
      </c>
      <c r="AE46" s="264">
        <v>100</v>
      </c>
      <c r="AF46" s="246">
        <v>100</v>
      </c>
      <c r="AG46" s="246">
        <v>100</v>
      </c>
      <c r="AH46" s="246">
        <v>100</v>
      </c>
      <c r="AI46" s="246">
        <v>100</v>
      </c>
      <c r="AJ46" s="246">
        <v>100</v>
      </c>
      <c r="AK46" s="247">
        <v>2022</v>
      </c>
      <c r="AL46" s="167"/>
      <c r="AM46" s="167"/>
      <c r="AN46" s="167"/>
      <c r="AO46" s="167"/>
      <c r="AP46" s="167"/>
    </row>
    <row r="47" spans="1:42" ht="54.75" customHeight="1">
      <c r="A47" s="212"/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>
        <v>0</v>
      </c>
      <c r="R47" s="212">
        <v>0</v>
      </c>
      <c r="S47" s="212">
        <v>1</v>
      </c>
      <c r="T47" s="212">
        <v>1</v>
      </c>
      <c r="U47" s="212">
        <v>0</v>
      </c>
      <c r="V47" s="212">
        <v>2</v>
      </c>
      <c r="W47" s="212">
        <v>0</v>
      </c>
      <c r="X47" s="212">
        <v>2</v>
      </c>
      <c r="Y47" s="212">
        <v>0</v>
      </c>
      <c r="Z47" s="212">
        <v>0</v>
      </c>
      <c r="AA47" s="212">
        <v>3</v>
      </c>
      <c r="AB47" s="207" t="s">
        <v>602</v>
      </c>
      <c r="AC47" s="190" t="s">
        <v>322</v>
      </c>
      <c r="AD47" s="246">
        <v>12.5</v>
      </c>
      <c r="AE47" s="264">
        <v>12.5</v>
      </c>
      <c r="AF47" s="246">
        <v>12.5</v>
      </c>
      <c r="AG47" s="246">
        <v>12.5</v>
      </c>
      <c r="AH47" s="246">
        <v>12.5</v>
      </c>
      <c r="AI47" s="246">
        <v>12.5</v>
      </c>
      <c r="AJ47" s="246">
        <v>12.5</v>
      </c>
      <c r="AK47" s="247">
        <v>2022</v>
      </c>
      <c r="AL47" s="167"/>
      <c r="AM47" s="167"/>
      <c r="AN47" s="167"/>
      <c r="AO47" s="167"/>
      <c r="AP47" s="167"/>
    </row>
    <row r="48" spans="1:42" ht="47.25" customHeight="1">
      <c r="A48" s="212"/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07" t="s">
        <v>603</v>
      </c>
      <c r="AC48" s="190" t="s">
        <v>523</v>
      </c>
      <c r="AD48" s="246" t="s">
        <v>524</v>
      </c>
      <c r="AE48" s="261" t="s">
        <v>524</v>
      </c>
      <c r="AF48" s="246" t="s">
        <v>524</v>
      </c>
      <c r="AG48" s="246" t="s">
        <v>524</v>
      </c>
      <c r="AH48" s="246" t="s">
        <v>524</v>
      </c>
      <c r="AI48" s="246" t="s">
        <v>524</v>
      </c>
      <c r="AJ48" s="246" t="s">
        <v>524</v>
      </c>
      <c r="AK48" s="247">
        <v>2022</v>
      </c>
      <c r="AL48" s="167"/>
      <c r="AM48" s="167"/>
      <c r="AN48" s="167"/>
      <c r="AO48" s="167"/>
      <c r="AP48" s="167"/>
    </row>
    <row r="49" spans="1:42" ht="63" customHeight="1">
      <c r="A49" s="212"/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07" t="s">
        <v>604</v>
      </c>
      <c r="AC49" s="190" t="s">
        <v>322</v>
      </c>
      <c r="AD49" s="246">
        <v>3</v>
      </c>
      <c r="AE49" s="261">
        <v>3.8</v>
      </c>
      <c r="AF49" s="264">
        <v>11</v>
      </c>
      <c r="AG49" s="246">
        <v>5</v>
      </c>
      <c r="AH49" s="246">
        <v>5</v>
      </c>
      <c r="AI49" s="246">
        <v>5</v>
      </c>
      <c r="AJ49" s="246">
        <v>100</v>
      </c>
      <c r="AK49" s="247">
        <v>2022</v>
      </c>
      <c r="AL49" s="167"/>
      <c r="AM49" s="167"/>
      <c r="AN49" s="167"/>
      <c r="AO49" s="167"/>
      <c r="AP49" s="167"/>
    </row>
    <row r="50" spans="1:42" s="267" customFormat="1" ht="53.25" customHeight="1">
      <c r="A50" s="268">
        <v>6</v>
      </c>
      <c r="B50" s="268">
        <v>0</v>
      </c>
      <c r="C50" s="268">
        <v>3</v>
      </c>
      <c r="D50" s="268">
        <v>0</v>
      </c>
      <c r="E50" s="268">
        <v>7</v>
      </c>
      <c r="F50" s="268">
        <v>0</v>
      </c>
      <c r="G50" s="268">
        <v>1</v>
      </c>
      <c r="H50" s="268">
        <v>0</v>
      </c>
      <c r="I50" s="268">
        <v>1</v>
      </c>
      <c r="J50" s="268">
        <v>1</v>
      </c>
      <c r="K50" s="268">
        <v>0</v>
      </c>
      <c r="L50" s="268">
        <v>2</v>
      </c>
      <c r="M50" s="268">
        <v>2</v>
      </c>
      <c r="N50" s="268">
        <v>0</v>
      </c>
      <c r="O50" s="268">
        <v>0</v>
      </c>
      <c r="P50" s="268">
        <v>4</v>
      </c>
      <c r="Q50" s="268">
        <v>0</v>
      </c>
      <c r="R50" s="268">
        <v>0</v>
      </c>
      <c r="S50" s="268">
        <v>1</v>
      </c>
      <c r="T50" s="268">
        <v>1</v>
      </c>
      <c r="U50" s="268">
        <v>0</v>
      </c>
      <c r="V50" s="268">
        <v>2</v>
      </c>
      <c r="W50" s="268">
        <v>0</v>
      </c>
      <c r="X50" s="268">
        <v>4</v>
      </c>
      <c r="Y50" s="268" t="s">
        <v>746</v>
      </c>
      <c r="Z50" s="268">
        <v>0</v>
      </c>
      <c r="AA50" s="268">
        <v>1</v>
      </c>
      <c r="AB50" s="262" t="s">
        <v>706</v>
      </c>
      <c r="AC50" s="263" t="s">
        <v>172</v>
      </c>
      <c r="AD50" s="264">
        <v>0</v>
      </c>
      <c r="AE50" s="261">
        <v>117</v>
      </c>
      <c r="AF50" s="264">
        <v>49</v>
      </c>
      <c r="AG50" s="264">
        <v>0</v>
      </c>
      <c r="AH50" s="264">
        <v>0</v>
      </c>
      <c r="AI50" s="264">
        <v>0</v>
      </c>
      <c r="AJ50" s="246">
        <f>SUM(AD50:AI50)</f>
        <v>166</v>
      </c>
      <c r="AK50" s="265">
        <v>2022</v>
      </c>
      <c r="AL50" s="266"/>
      <c r="AM50" s="266"/>
      <c r="AN50" s="266"/>
      <c r="AO50" s="266"/>
      <c r="AP50" s="266"/>
    </row>
    <row r="51" spans="1:42" ht="51" customHeight="1">
      <c r="A51" s="212"/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>
        <v>0</v>
      </c>
      <c r="R51" s="212">
        <v>0</v>
      </c>
      <c r="S51" s="212">
        <v>1</v>
      </c>
      <c r="T51" s="212">
        <v>1</v>
      </c>
      <c r="U51" s="212">
        <v>0</v>
      </c>
      <c r="V51" s="212">
        <v>2</v>
      </c>
      <c r="W51" s="212">
        <v>0</v>
      </c>
      <c r="X51" s="212">
        <v>4</v>
      </c>
      <c r="Y51" s="212" t="s">
        <v>746</v>
      </c>
      <c r="Z51" s="212">
        <v>0</v>
      </c>
      <c r="AA51" s="212">
        <v>1</v>
      </c>
      <c r="AB51" s="207" t="s">
        <v>707</v>
      </c>
      <c r="AC51" s="190" t="s">
        <v>322</v>
      </c>
      <c r="AD51" s="246">
        <v>20</v>
      </c>
      <c r="AE51" s="261">
        <v>56.7</v>
      </c>
      <c r="AF51" s="264">
        <v>53</v>
      </c>
      <c r="AG51" s="246">
        <v>8</v>
      </c>
      <c r="AH51" s="246">
        <v>8</v>
      </c>
      <c r="AI51" s="246">
        <v>20</v>
      </c>
      <c r="AJ51" s="246">
        <v>100</v>
      </c>
      <c r="AK51" s="247">
        <v>2022</v>
      </c>
      <c r="AL51" s="167"/>
      <c r="AM51" s="167"/>
      <c r="AN51" s="167"/>
      <c r="AO51" s="167"/>
      <c r="AP51" s="167"/>
    </row>
    <row r="52" spans="1:42" ht="33.75" customHeight="1">
      <c r="A52" s="212"/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07" t="s">
        <v>605</v>
      </c>
      <c r="AC52" s="190" t="s">
        <v>523</v>
      </c>
      <c r="AD52" s="246" t="s">
        <v>524</v>
      </c>
      <c r="AE52" s="246" t="s">
        <v>524</v>
      </c>
      <c r="AF52" s="246" t="s">
        <v>524</v>
      </c>
      <c r="AG52" s="246" t="s">
        <v>524</v>
      </c>
      <c r="AH52" s="246" t="s">
        <v>524</v>
      </c>
      <c r="AI52" s="246" t="s">
        <v>524</v>
      </c>
      <c r="AJ52" s="246" t="s">
        <v>524</v>
      </c>
      <c r="AK52" s="247">
        <v>2022</v>
      </c>
      <c r="AL52" s="167"/>
      <c r="AM52" s="167"/>
      <c r="AN52" s="167"/>
      <c r="AO52" s="167"/>
      <c r="AP52" s="167"/>
    </row>
    <row r="53" spans="1:42" ht="49.5" customHeight="1">
      <c r="A53" s="212"/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>
        <v>0</v>
      </c>
      <c r="R53" s="212">
        <v>0</v>
      </c>
      <c r="S53" s="212">
        <v>1</v>
      </c>
      <c r="T53" s="212">
        <v>1</v>
      </c>
      <c r="U53" s="212">
        <v>0</v>
      </c>
      <c r="V53" s="212">
        <v>2</v>
      </c>
      <c r="W53" s="212">
        <v>0</v>
      </c>
      <c r="X53" s="212">
        <v>4</v>
      </c>
      <c r="Y53" s="212" t="s">
        <v>746</v>
      </c>
      <c r="Z53" s="212">
        <v>0</v>
      </c>
      <c r="AA53" s="212">
        <v>2</v>
      </c>
      <c r="AB53" s="207" t="s">
        <v>606</v>
      </c>
      <c r="AC53" s="190" t="s">
        <v>322</v>
      </c>
      <c r="AD53" s="246">
        <v>15</v>
      </c>
      <c r="AE53" s="261">
        <v>58</v>
      </c>
      <c r="AF53" s="246">
        <v>20</v>
      </c>
      <c r="AG53" s="246">
        <v>45</v>
      </c>
      <c r="AH53" s="246">
        <v>20</v>
      </c>
      <c r="AI53" s="246">
        <v>45</v>
      </c>
      <c r="AJ53" s="246">
        <v>100</v>
      </c>
      <c r="AK53" s="247">
        <v>2022</v>
      </c>
      <c r="AL53" s="167"/>
      <c r="AM53" s="167"/>
      <c r="AN53" s="167"/>
      <c r="AO53" s="167"/>
      <c r="AP53" s="167"/>
    </row>
    <row r="54" spans="1:42" s="165" customFormat="1" ht="65.25" customHeight="1">
      <c r="A54" s="210">
        <v>6</v>
      </c>
      <c r="B54" s="210">
        <v>0</v>
      </c>
      <c r="C54" s="210">
        <v>3</v>
      </c>
      <c r="D54" s="210">
        <v>1</v>
      </c>
      <c r="E54" s="210">
        <v>0</v>
      </c>
      <c r="F54" s="210">
        <v>0</v>
      </c>
      <c r="G54" s="210">
        <v>4</v>
      </c>
      <c r="H54" s="210">
        <v>0</v>
      </c>
      <c r="I54" s="210">
        <v>1</v>
      </c>
      <c r="J54" s="210">
        <v>1</v>
      </c>
      <c r="K54" s="210">
        <v>0</v>
      </c>
      <c r="L54" s="210">
        <v>2</v>
      </c>
      <c r="M54" s="210">
        <v>1</v>
      </c>
      <c r="N54" s="210">
        <v>0</v>
      </c>
      <c r="O54" s="210">
        <v>5</v>
      </c>
      <c r="P54" s="210">
        <v>0</v>
      </c>
      <c r="Q54" s="210">
        <v>0</v>
      </c>
      <c r="R54" s="210">
        <v>0</v>
      </c>
      <c r="S54" s="210">
        <v>1</v>
      </c>
      <c r="T54" s="210">
        <v>1</v>
      </c>
      <c r="U54" s="210">
        <v>0</v>
      </c>
      <c r="V54" s="210">
        <v>2</v>
      </c>
      <c r="W54" s="210">
        <v>0</v>
      </c>
      <c r="X54" s="210">
        <v>5</v>
      </c>
      <c r="Y54" s="210" t="s">
        <v>746</v>
      </c>
      <c r="Z54" s="210">
        <v>0</v>
      </c>
      <c r="AA54" s="210">
        <v>1</v>
      </c>
      <c r="AB54" s="189" t="s">
        <v>607</v>
      </c>
      <c r="AC54" s="190" t="s">
        <v>321</v>
      </c>
      <c r="AD54" s="246">
        <v>1291.9000000000001</v>
      </c>
      <c r="AE54" s="248">
        <v>1373.8</v>
      </c>
      <c r="AF54" s="246">
        <v>1402.9</v>
      </c>
      <c r="AG54" s="246">
        <v>1402.9</v>
      </c>
      <c r="AH54" s="246">
        <v>1402.9</v>
      </c>
      <c r="AI54" s="246">
        <v>1402.9</v>
      </c>
      <c r="AJ54" s="246">
        <f>SUM(AD54:AI54)</f>
        <v>8277.2999999999993</v>
      </c>
      <c r="AK54" s="247">
        <v>2022</v>
      </c>
      <c r="AL54" s="169"/>
      <c r="AM54" s="169"/>
      <c r="AN54" s="169"/>
      <c r="AO54" s="169"/>
      <c r="AP54" s="169"/>
    </row>
    <row r="55" spans="1:42" ht="54" customHeight="1">
      <c r="A55" s="212"/>
      <c r="B55" s="212"/>
      <c r="C55" s="212"/>
      <c r="D55" s="212"/>
      <c r="E55" s="212"/>
      <c r="F55" s="212"/>
      <c r="G55" s="212"/>
      <c r="H55" s="212"/>
      <c r="I55" s="213"/>
      <c r="J55" s="213"/>
      <c r="K55" s="213"/>
      <c r="L55" s="213"/>
      <c r="M55" s="213"/>
      <c r="N55" s="213"/>
      <c r="O55" s="213"/>
      <c r="P55" s="213"/>
      <c r="Q55" s="212">
        <v>0</v>
      </c>
      <c r="R55" s="212">
        <v>0</v>
      </c>
      <c r="S55" s="212">
        <v>1</v>
      </c>
      <c r="T55" s="212">
        <v>1</v>
      </c>
      <c r="U55" s="212">
        <v>0</v>
      </c>
      <c r="V55" s="212">
        <v>2</v>
      </c>
      <c r="W55" s="212">
        <v>0</v>
      </c>
      <c r="X55" s="212">
        <v>5</v>
      </c>
      <c r="Y55" s="212" t="s">
        <v>746</v>
      </c>
      <c r="Z55" s="212">
        <v>0</v>
      </c>
      <c r="AA55" s="212">
        <v>1</v>
      </c>
      <c r="AB55" s="192" t="s">
        <v>608</v>
      </c>
      <c r="AC55" s="190" t="s">
        <v>322</v>
      </c>
      <c r="AD55" s="246">
        <v>20</v>
      </c>
      <c r="AE55" s="264">
        <v>20</v>
      </c>
      <c r="AF55" s="246">
        <v>20</v>
      </c>
      <c r="AG55" s="246">
        <v>20</v>
      </c>
      <c r="AH55" s="246">
        <v>20</v>
      </c>
      <c r="AI55" s="246">
        <v>20</v>
      </c>
      <c r="AJ55" s="246">
        <v>100</v>
      </c>
      <c r="AK55" s="247">
        <v>2022</v>
      </c>
      <c r="AL55" s="167"/>
      <c r="AM55" s="167"/>
      <c r="AN55" s="167"/>
      <c r="AO55" s="167"/>
      <c r="AP55" s="167"/>
    </row>
    <row r="56" spans="1:42" s="165" customFormat="1" ht="68.25" customHeight="1">
      <c r="A56" s="210">
        <v>6</v>
      </c>
      <c r="B56" s="210">
        <v>0</v>
      </c>
      <c r="C56" s="210">
        <v>3</v>
      </c>
      <c r="D56" s="210">
        <v>0</v>
      </c>
      <c r="E56" s="210">
        <v>7</v>
      </c>
      <c r="F56" s="210">
        <v>0</v>
      </c>
      <c r="G56" s="210">
        <v>1</v>
      </c>
      <c r="H56" s="210">
        <v>0</v>
      </c>
      <c r="I56" s="210">
        <v>1</v>
      </c>
      <c r="J56" s="210">
        <v>1</v>
      </c>
      <c r="K56" s="210">
        <v>0</v>
      </c>
      <c r="L56" s="210">
        <v>2</v>
      </c>
      <c r="M56" s="210">
        <v>2</v>
      </c>
      <c r="N56" s="210">
        <v>0</v>
      </c>
      <c r="O56" s="210">
        <v>0</v>
      </c>
      <c r="P56" s="210">
        <v>7</v>
      </c>
      <c r="Q56" s="210">
        <v>0</v>
      </c>
      <c r="R56" s="210">
        <v>0</v>
      </c>
      <c r="S56" s="210">
        <v>1</v>
      </c>
      <c r="T56" s="210">
        <v>1</v>
      </c>
      <c r="U56" s="210">
        <v>0</v>
      </c>
      <c r="V56" s="210">
        <v>2</v>
      </c>
      <c r="W56" s="210">
        <v>0</v>
      </c>
      <c r="X56" s="210">
        <v>7</v>
      </c>
      <c r="Y56" s="210" t="s">
        <v>746</v>
      </c>
      <c r="Z56" s="210">
        <v>0</v>
      </c>
      <c r="AA56" s="210">
        <v>1</v>
      </c>
      <c r="AB56" s="189" t="s">
        <v>713</v>
      </c>
      <c r="AC56" s="190" t="s">
        <v>321</v>
      </c>
      <c r="AD56" s="246">
        <v>250</v>
      </c>
      <c r="AE56" s="248">
        <v>3487.7</v>
      </c>
      <c r="AF56" s="246">
        <v>1000</v>
      </c>
      <c r="AG56" s="246">
        <v>2200</v>
      </c>
      <c r="AH56" s="246">
        <v>1200</v>
      </c>
      <c r="AI56" s="246">
        <v>1200</v>
      </c>
      <c r="AJ56" s="246">
        <f>SUM(AD56:AI56)</f>
        <v>9337.7000000000007</v>
      </c>
      <c r="AK56" s="247">
        <v>2022</v>
      </c>
      <c r="AL56" s="169"/>
      <c r="AM56" s="169"/>
      <c r="AN56" s="169"/>
      <c r="AO56" s="169"/>
      <c r="AP56" s="169"/>
    </row>
    <row r="57" spans="1:42" s="165" customFormat="1" ht="52.5" customHeight="1">
      <c r="A57" s="210"/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>
        <v>0</v>
      </c>
      <c r="R57" s="210">
        <v>0</v>
      </c>
      <c r="S57" s="210">
        <v>1</v>
      </c>
      <c r="T57" s="210">
        <v>1</v>
      </c>
      <c r="U57" s="210">
        <v>0</v>
      </c>
      <c r="V57" s="210">
        <v>2</v>
      </c>
      <c r="W57" s="210">
        <v>0</v>
      </c>
      <c r="X57" s="210">
        <v>7</v>
      </c>
      <c r="Y57" s="210" t="s">
        <v>746</v>
      </c>
      <c r="Z57" s="210">
        <v>0</v>
      </c>
      <c r="AA57" s="210">
        <v>1</v>
      </c>
      <c r="AB57" s="189" t="s">
        <v>609</v>
      </c>
      <c r="AC57" s="190" t="s">
        <v>483</v>
      </c>
      <c r="AD57" s="246">
        <v>3</v>
      </c>
      <c r="AE57" s="261">
        <v>2</v>
      </c>
      <c r="AF57" s="246">
        <v>1</v>
      </c>
      <c r="AG57" s="246">
        <v>0</v>
      </c>
      <c r="AH57" s="246">
        <v>0</v>
      </c>
      <c r="AI57" s="246">
        <v>0</v>
      </c>
      <c r="AJ57" s="246">
        <v>3</v>
      </c>
      <c r="AK57" s="247">
        <v>2022</v>
      </c>
      <c r="AL57" s="169"/>
      <c r="AM57" s="169"/>
      <c r="AN57" s="169"/>
      <c r="AO57" s="169"/>
      <c r="AP57" s="169"/>
    </row>
    <row r="58" spans="1:42" s="165" customFormat="1" ht="66.75" customHeight="1">
      <c r="A58" s="210">
        <v>6</v>
      </c>
      <c r="B58" s="210">
        <v>0</v>
      </c>
      <c r="C58" s="210">
        <v>3</v>
      </c>
      <c r="D58" s="210">
        <v>0</v>
      </c>
      <c r="E58" s="210">
        <v>7</v>
      </c>
      <c r="F58" s="210">
        <v>0</v>
      </c>
      <c r="G58" s="210">
        <v>1</v>
      </c>
      <c r="H58" s="210">
        <v>0</v>
      </c>
      <c r="I58" s="210">
        <v>1</v>
      </c>
      <c r="J58" s="210">
        <v>1</v>
      </c>
      <c r="K58" s="210">
        <v>0</v>
      </c>
      <c r="L58" s="210">
        <v>2</v>
      </c>
      <c r="M58" s="210">
        <v>2</v>
      </c>
      <c r="N58" s="210">
        <v>0</v>
      </c>
      <c r="O58" s="210">
        <v>0</v>
      </c>
      <c r="P58" s="210">
        <v>8</v>
      </c>
      <c r="Q58" s="210">
        <v>0</v>
      </c>
      <c r="R58" s="210">
        <v>0</v>
      </c>
      <c r="S58" s="210">
        <v>1</v>
      </c>
      <c r="T58" s="210">
        <v>1</v>
      </c>
      <c r="U58" s="210">
        <v>0</v>
      </c>
      <c r="V58" s="210">
        <v>2</v>
      </c>
      <c r="W58" s="210">
        <v>0</v>
      </c>
      <c r="X58" s="210">
        <v>8</v>
      </c>
      <c r="Y58" s="210" t="s">
        <v>746</v>
      </c>
      <c r="Z58" s="210">
        <v>0</v>
      </c>
      <c r="AA58" s="210">
        <v>1</v>
      </c>
      <c r="AB58" s="189" t="s">
        <v>714</v>
      </c>
      <c r="AC58" s="190" t="s">
        <v>321</v>
      </c>
      <c r="AD58" s="246">
        <v>1020</v>
      </c>
      <c r="AE58" s="248">
        <v>0</v>
      </c>
      <c r="AF58" s="246">
        <v>0</v>
      </c>
      <c r="AG58" s="246">
        <v>0</v>
      </c>
      <c r="AH58" s="246">
        <v>0</v>
      </c>
      <c r="AI58" s="246">
        <v>0</v>
      </c>
      <c r="AJ58" s="246">
        <f>SUM(AD58:AI58)</f>
        <v>1020</v>
      </c>
      <c r="AK58" s="247">
        <v>2022</v>
      </c>
      <c r="AL58" s="169"/>
      <c r="AM58" s="169"/>
      <c r="AN58" s="169"/>
      <c r="AO58" s="169"/>
      <c r="AP58" s="169"/>
    </row>
    <row r="59" spans="1:42" s="165" customFormat="1" ht="52.5" customHeight="1">
      <c r="A59" s="210"/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>
        <v>0</v>
      </c>
      <c r="R59" s="210">
        <v>0</v>
      </c>
      <c r="S59" s="210">
        <v>1</v>
      </c>
      <c r="T59" s="210">
        <v>1</v>
      </c>
      <c r="U59" s="210">
        <v>0</v>
      </c>
      <c r="V59" s="210">
        <v>2</v>
      </c>
      <c r="W59" s="210">
        <v>0</v>
      </c>
      <c r="X59" s="210">
        <v>8</v>
      </c>
      <c r="Y59" s="210" t="s">
        <v>746</v>
      </c>
      <c r="Z59" s="210">
        <v>0</v>
      </c>
      <c r="AA59" s="210">
        <v>1</v>
      </c>
      <c r="AB59" s="189" t="s">
        <v>610</v>
      </c>
      <c r="AC59" s="190" t="s">
        <v>483</v>
      </c>
      <c r="AD59" s="246">
        <v>3</v>
      </c>
      <c r="AE59" s="261">
        <v>4</v>
      </c>
      <c r="AF59" s="246">
        <v>4</v>
      </c>
      <c r="AG59" s="246">
        <v>4</v>
      </c>
      <c r="AH59" s="246">
        <v>4</v>
      </c>
      <c r="AI59" s="246">
        <v>4</v>
      </c>
      <c r="AJ59" s="246">
        <v>4</v>
      </c>
      <c r="AK59" s="247">
        <v>2022</v>
      </c>
      <c r="AL59" s="169"/>
      <c r="AM59" s="169"/>
      <c r="AN59" s="169"/>
      <c r="AO59" s="169"/>
      <c r="AP59" s="169"/>
    </row>
    <row r="60" spans="1:42" s="165" customFormat="1" ht="52.5" customHeight="1">
      <c r="A60" s="210">
        <v>6</v>
      </c>
      <c r="B60" s="287">
        <v>0</v>
      </c>
      <c r="C60" s="287">
        <v>3</v>
      </c>
      <c r="D60" s="287">
        <v>0</v>
      </c>
      <c r="E60" s="287">
        <v>7</v>
      </c>
      <c r="F60" s="287">
        <v>0</v>
      </c>
      <c r="G60" s="287">
        <v>1</v>
      </c>
      <c r="H60" s="287">
        <v>0</v>
      </c>
      <c r="I60" s="287">
        <v>1</v>
      </c>
      <c r="J60" s="287">
        <v>1</v>
      </c>
      <c r="K60" s="287">
        <v>0</v>
      </c>
      <c r="L60" s="287">
        <v>2</v>
      </c>
      <c r="M60" s="287">
        <v>1</v>
      </c>
      <c r="N60" s="287">
        <v>0</v>
      </c>
      <c r="O60" s="287">
        <v>2</v>
      </c>
      <c r="P60" s="287">
        <v>0</v>
      </c>
      <c r="Q60" s="287">
        <v>0</v>
      </c>
      <c r="R60" s="287">
        <v>0</v>
      </c>
      <c r="S60" s="287">
        <v>1</v>
      </c>
      <c r="T60" s="287">
        <v>1</v>
      </c>
      <c r="U60" s="287">
        <v>0</v>
      </c>
      <c r="V60" s="287">
        <v>2</v>
      </c>
      <c r="W60" s="287">
        <v>0</v>
      </c>
      <c r="X60" s="287">
        <v>9</v>
      </c>
      <c r="Y60" s="287">
        <v>0</v>
      </c>
      <c r="Z60" s="287">
        <v>0</v>
      </c>
      <c r="AA60" s="287">
        <v>0</v>
      </c>
      <c r="AB60" s="288" t="s">
        <v>729</v>
      </c>
      <c r="AC60" s="289" t="s">
        <v>172</v>
      </c>
      <c r="AD60" s="246">
        <v>0</v>
      </c>
      <c r="AE60" s="264">
        <v>2678.7</v>
      </c>
      <c r="AF60" s="246">
        <v>0</v>
      </c>
      <c r="AG60" s="246">
        <v>0</v>
      </c>
      <c r="AH60" s="246">
        <v>0</v>
      </c>
      <c r="AI60" s="246">
        <v>0</v>
      </c>
      <c r="AJ60" s="246">
        <f>SUM(AD60:AI60)</f>
        <v>2678.7</v>
      </c>
      <c r="AK60" s="247">
        <v>2022</v>
      </c>
      <c r="AL60" s="169"/>
      <c r="AM60" s="169"/>
      <c r="AN60" s="169"/>
      <c r="AO60" s="169"/>
      <c r="AP60" s="169"/>
    </row>
    <row r="61" spans="1:42" s="165" customFormat="1" ht="52.5" customHeight="1">
      <c r="A61" s="210">
        <v>6</v>
      </c>
      <c r="B61" s="287">
        <v>0</v>
      </c>
      <c r="C61" s="287">
        <v>0</v>
      </c>
      <c r="D61" s="287">
        <v>0</v>
      </c>
      <c r="E61" s="287">
        <v>7</v>
      </c>
      <c r="F61" s="287">
        <v>0</v>
      </c>
      <c r="G61" s="287">
        <v>1</v>
      </c>
      <c r="H61" s="287">
        <v>0</v>
      </c>
      <c r="I61" s="287">
        <v>1</v>
      </c>
      <c r="J61" s="287">
        <v>1</v>
      </c>
      <c r="K61" s="287">
        <v>0</v>
      </c>
      <c r="L61" s="287">
        <v>2</v>
      </c>
      <c r="M61" s="287" t="s">
        <v>120</v>
      </c>
      <c r="N61" s="287">
        <v>0</v>
      </c>
      <c r="O61" s="287">
        <v>2</v>
      </c>
      <c r="P61" s="287">
        <v>0</v>
      </c>
      <c r="Q61" s="287">
        <v>0</v>
      </c>
      <c r="R61" s="287">
        <v>0</v>
      </c>
      <c r="S61" s="287">
        <v>1</v>
      </c>
      <c r="T61" s="287">
        <v>1</v>
      </c>
      <c r="U61" s="287">
        <v>0</v>
      </c>
      <c r="V61" s="287">
        <v>2</v>
      </c>
      <c r="W61" s="287">
        <v>1</v>
      </c>
      <c r="X61" s="287">
        <v>0</v>
      </c>
      <c r="Y61" s="287" t="s">
        <v>745</v>
      </c>
      <c r="Z61" s="287">
        <v>0</v>
      </c>
      <c r="AA61" s="287">
        <v>0</v>
      </c>
      <c r="AB61" s="288" t="s">
        <v>730</v>
      </c>
      <c r="AC61" s="289" t="s">
        <v>172</v>
      </c>
      <c r="AD61" s="246">
        <v>0</v>
      </c>
      <c r="AE61" s="264">
        <v>268</v>
      </c>
      <c r="AF61" s="246">
        <v>100.1</v>
      </c>
      <c r="AG61" s="246">
        <v>100.1</v>
      </c>
      <c r="AH61" s="246">
        <v>100.1</v>
      </c>
      <c r="AI61" s="246">
        <v>100.1</v>
      </c>
      <c r="AJ61" s="246">
        <f>SUM(AD61:AI61)</f>
        <v>668.40000000000009</v>
      </c>
      <c r="AK61" s="247">
        <v>2022</v>
      </c>
      <c r="AL61" s="169"/>
      <c r="AM61" s="169"/>
      <c r="AN61" s="169"/>
      <c r="AO61" s="169"/>
      <c r="AP61" s="169"/>
    </row>
    <row r="62" spans="1:42" s="165" customFormat="1" ht="42" customHeight="1">
      <c r="A62" s="210"/>
      <c r="B62" s="287"/>
      <c r="C62" s="287"/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7"/>
      <c r="P62" s="287"/>
      <c r="Q62" s="287">
        <v>0</v>
      </c>
      <c r="R62" s="287">
        <v>0</v>
      </c>
      <c r="S62" s="287">
        <v>1</v>
      </c>
      <c r="T62" s="287">
        <v>1</v>
      </c>
      <c r="U62" s="287">
        <v>0</v>
      </c>
      <c r="V62" s="287">
        <v>2</v>
      </c>
      <c r="W62" s="287">
        <v>1</v>
      </c>
      <c r="X62" s="287">
        <v>0</v>
      </c>
      <c r="Y62" s="287" t="s">
        <v>745</v>
      </c>
      <c r="Z62" s="287">
        <v>0</v>
      </c>
      <c r="AA62" s="287">
        <v>1</v>
      </c>
      <c r="AB62" s="278" t="s">
        <v>731</v>
      </c>
      <c r="AC62" s="289" t="s">
        <v>323</v>
      </c>
      <c r="AD62" s="246">
        <v>0</v>
      </c>
      <c r="AE62" s="264">
        <v>35</v>
      </c>
      <c r="AF62" s="264">
        <v>35</v>
      </c>
      <c r="AG62" s="246">
        <v>0</v>
      </c>
      <c r="AH62" s="246">
        <v>0</v>
      </c>
      <c r="AI62" s="246">
        <v>0</v>
      </c>
      <c r="AJ62" s="246">
        <v>35</v>
      </c>
      <c r="AK62" s="247">
        <v>2022</v>
      </c>
      <c r="AL62" s="169"/>
      <c r="AM62" s="169"/>
      <c r="AN62" s="169"/>
      <c r="AO62" s="169"/>
      <c r="AP62" s="169"/>
    </row>
    <row r="63" spans="1:42" s="166" customFormat="1" ht="50.25" customHeight="1">
      <c r="A63" s="215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6" t="s">
        <v>611</v>
      </c>
      <c r="AC63" s="217" t="s">
        <v>172</v>
      </c>
      <c r="AD63" s="253">
        <f>AD67+AD65+AD71</f>
        <v>615</v>
      </c>
      <c r="AE63" s="253">
        <f t="shared" ref="AE63:AJ63" si="6">AE67+AE65+AE71</f>
        <v>155.9</v>
      </c>
      <c r="AF63" s="253">
        <f>AF67+AF65+AF71</f>
        <v>0</v>
      </c>
      <c r="AG63" s="253">
        <f>AG67+AG65+AG71</f>
        <v>0</v>
      </c>
      <c r="AH63" s="253">
        <f t="shared" si="6"/>
        <v>0</v>
      </c>
      <c r="AI63" s="253">
        <f t="shared" si="6"/>
        <v>0</v>
      </c>
      <c r="AJ63" s="253">
        <f t="shared" si="6"/>
        <v>770.9</v>
      </c>
      <c r="AK63" s="254">
        <v>2022</v>
      </c>
      <c r="AL63" s="170"/>
      <c r="AM63" s="170"/>
      <c r="AN63" s="170"/>
      <c r="AO63" s="170"/>
      <c r="AP63" s="170"/>
    </row>
    <row r="64" spans="1:42" s="166" customFormat="1" ht="51" customHeight="1">
      <c r="A64" s="212"/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189" t="s">
        <v>701</v>
      </c>
      <c r="AC64" s="190" t="s">
        <v>324</v>
      </c>
      <c r="AD64" s="246">
        <v>4</v>
      </c>
      <c r="AE64" s="246">
        <v>3</v>
      </c>
      <c r="AF64" s="246">
        <v>1</v>
      </c>
      <c r="AG64" s="246">
        <v>1</v>
      </c>
      <c r="AH64" s="246">
        <v>1</v>
      </c>
      <c r="AI64" s="246">
        <v>1</v>
      </c>
      <c r="AJ64" s="246">
        <v>4</v>
      </c>
      <c r="AK64" s="247">
        <v>2022</v>
      </c>
      <c r="AL64" s="170"/>
      <c r="AM64" s="170"/>
      <c r="AN64" s="170"/>
      <c r="AO64" s="170"/>
      <c r="AP64" s="170"/>
    </row>
    <row r="65" spans="1:42" s="166" customFormat="1" ht="30.75" customHeight="1">
      <c r="A65" s="210">
        <v>6</v>
      </c>
      <c r="B65" s="210">
        <v>0</v>
      </c>
      <c r="C65" s="210">
        <v>3</v>
      </c>
      <c r="D65" s="210">
        <v>0</v>
      </c>
      <c r="E65" s="210">
        <v>7</v>
      </c>
      <c r="F65" s="210">
        <v>0</v>
      </c>
      <c r="G65" s="210">
        <v>1</v>
      </c>
      <c r="H65" s="210">
        <v>0</v>
      </c>
      <c r="I65" s="210">
        <v>1</v>
      </c>
      <c r="J65" s="210">
        <v>1</v>
      </c>
      <c r="K65" s="210">
        <v>0</v>
      </c>
      <c r="L65" s="210">
        <v>3</v>
      </c>
      <c r="M65" s="210">
        <v>2</v>
      </c>
      <c r="N65" s="210">
        <v>0</v>
      </c>
      <c r="O65" s="210">
        <v>0</v>
      </c>
      <c r="P65" s="210">
        <v>1</v>
      </c>
      <c r="Q65" s="210">
        <v>0</v>
      </c>
      <c r="R65" s="210">
        <v>0</v>
      </c>
      <c r="S65" s="210">
        <v>1</v>
      </c>
      <c r="T65" s="210">
        <v>1</v>
      </c>
      <c r="U65" s="210">
        <v>0</v>
      </c>
      <c r="V65" s="210">
        <v>3</v>
      </c>
      <c r="W65" s="210">
        <v>0</v>
      </c>
      <c r="X65" s="210">
        <v>1</v>
      </c>
      <c r="Y65" s="210" t="s">
        <v>746</v>
      </c>
      <c r="Z65" s="210">
        <v>0</v>
      </c>
      <c r="AA65" s="210">
        <v>1</v>
      </c>
      <c r="AB65" s="192" t="s">
        <v>612</v>
      </c>
      <c r="AC65" s="190" t="s">
        <v>172</v>
      </c>
      <c r="AD65" s="246">
        <v>400</v>
      </c>
      <c r="AE65" s="246">
        <v>0</v>
      </c>
      <c r="AF65" s="246">
        <v>0</v>
      </c>
      <c r="AG65" s="246">
        <v>0</v>
      </c>
      <c r="AH65" s="246">
        <v>0</v>
      </c>
      <c r="AI65" s="246">
        <v>0</v>
      </c>
      <c r="AJ65" s="246">
        <f>SUM(AD65:AI65)</f>
        <v>400</v>
      </c>
      <c r="AK65" s="247">
        <v>2022</v>
      </c>
      <c r="AL65" s="170"/>
      <c r="AM65" s="170"/>
      <c r="AN65" s="170"/>
      <c r="AO65" s="170"/>
      <c r="AP65" s="170"/>
    </row>
    <row r="66" spans="1:42" s="166" customFormat="1" ht="48" customHeight="1">
      <c r="A66" s="212"/>
      <c r="B66" s="212"/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212"/>
      <c r="O66" s="212"/>
      <c r="P66" s="212"/>
      <c r="Q66" s="212">
        <v>0</v>
      </c>
      <c r="R66" s="212">
        <v>0</v>
      </c>
      <c r="S66" s="212">
        <v>1</v>
      </c>
      <c r="T66" s="212">
        <v>1</v>
      </c>
      <c r="U66" s="212">
        <v>0</v>
      </c>
      <c r="V66" s="212">
        <v>3</v>
      </c>
      <c r="W66" s="212">
        <v>0</v>
      </c>
      <c r="X66" s="212">
        <v>1</v>
      </c>
      <c r="Y66" s="212" t="s">
        <v>746</v>
      </c>
      <c r="Z66" s="212">
        <v>0</v>
      </c>
      <c r="AA66" s="212">
        <v>1</v>
      </c>
      <c r="AB66" s="218" t="s">
        <v>613</v>
      </c>
      <c r="AC66" s="190" t="s">
        <v>483</v>
      </c>
      <c r="AD66" s="246">
        <v>4</v>
      </c>
      <c r="AE66" s="246">
        <v>0</v>
      </c>
      <c r="AF66" s="246">
        <v>0</v>
      </c>
      <c r="AG66" s="246">
        <v>0</v>
      </c>
      <c r="AH66" s="246">
        <v>0</v>
      </c>
      <c r="AI66" s="246">
        <v>0</v>
      </c>
      <c r="AJ66" s="246">
        <v>4</v>
      </c>
      <c r="AK66" s="247">
        <v>2022</v>
      </c>
      <c r="AL66" s="170"/>
      <c r="AM66" s="170"/>
      <c r="AN66" s="170"/>
      <c r="AO66" s="170"/>
      <c r="AP66" s="170"/>
    </row>
    <row r="67" spans="1:42" s="166" customFormat="1" ht="47.25" customHeight="1">
      <c r="A67" s="210">
        <v>6</v>
      </c>
      <c r="B67" s="210">
        <v>0</v>
      </c>
      <c r="C67" s="210">
        <v>3</v>
      </c>
      <c r="D67" s="210">
        <v>0</v>
      </c>
      <c r="E67" s="210">
        <v>7</v>
      </c>
      <c r="F67" s="210">
        <v>0</v>
      </c>
      <c r="G67" s="210">
        <v>1</v>
      </c>
      <c r="H67" s="210">
        <v>0</v>
      </c>
      <c r="I67" s="210">
        <v>1</v>
      </c>
      <c r="J67" s="210">
        <v>1</v>
      </c>
      <c r="K67" s="210">
        <v>0</v>
      </c>
      <c r="L67" s="210">
        <v>3</v>
      </c>
      <c r="M67" s="210">
        <v>2</v>
      </c>
      <c r="N67" s="210">
        <v>0</v>
      </c>
      <c r="O67" s="210">
        <v>0</v>
      </c>
      <c r="P67" s="210">
        <v>2</v>
      </c>
      <c r="Q67" s="210">
        <v>0</v>
      </c>
      <c r="R67" s="210">
        <v>0</v>
      </c>
      <c r="S67" s="210">
        <v>1</v>
      </c>
      <c r="T67" s="210">
        <v>1</v>
      </c>
      <c r="U67" s="210">
        <v>0</v>
      </c>
      <c r="V67" s="210">
        <v>3</v>
      </c>
      <c r="W67" s="210">
        <v>0</v>
      </c>
      <c r="X67" s="210">
        <v>1</v>
      </c>
      <c r="Y67" s="210" t="s">
        <v>746</v>
      </c>
      <c r="Z67" s="210">
        <v>0</v>
      </c>
      <c r="AA67" s="210">
        <v>3</v>
      </c>
      <c r="AB67" s="189" t="s">
        <v>614</v>
      </c>
      <c r="AC67" s="190" t="s">
        <v>172</v>
      </c>
      <c r="AD67" s="246">
        <v>135</v>
      </c>
      <c r="AE67" s="246">
        <v>120.9</v>
      </c>
      <c r="AF67" s="246">
        <v>0</v>
      </c>
      <c r="AG67" s="246">
        <v>0</v>
      </c>
      <c r="AH67" s="246">
        <v>0</v>
      </c>
      <c r="AI67" s="246">
        <v>0</v>
      </c>
      <c r="AJ67" s="246">
        <f>SUM(AD67:AI67)</f>
        <v>255.9</v>
      </c>
      <c r="AK67" s="247">
        <v>2022</v>
      </c>
      <c r="AL67" s="170"/>
      <c r="AM67" s="170"/>
      <c r="AN67" s="170"/>
      <c r="AO67" s="170"/>
      <c r="AP67" s="170"/>
    </row>
    <row r="68" spans="1:42" s="166" customFormat="1" ht="33" customHeight="1">
      <c r="A68" s="210"/>
      <c r="B68" s="210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>
        <v>0</v>
      </c>
      <c r="R68" s="210">
        <v>0</v>
      </c>
      <c r="S68" s="210">
        <v>1</v>
      </c>
      <c r="T68" s="210">
        <v>1</v>
      </c>
      <c r="U68" s="210">
        <v>0</v>
      </c>
      <c r="V68" s="210">
        <v>3</v>
      </c>
      <c r="W68" s="210">
        <v>0</v>
      </c>
      <c r="X68" s="210">
        <v>1</v>
      </c>
      <c r="Y68" s="210" t="s">
        <v>746</v>
      </c>
      <c r="Z68" s="210">
        <v>0</v>
      </c>
      <c r="AA68" s="210">
        <v>1</v>
      </c>
      <c r="AB68" s="206" t="s">
        <v>615</v>
      </c>
      <c r="AC68" s="190" t="s">
        <v>322</v>
      </c>
      <c r="AD68" s="246">
        <v>100</v>
      </c>
      <c r="AE68" s="246">
        <v>100</v>
      </c>
      <c r="AF68" s="246">
        <v>100</v>
      </c>
      <c r="AG68" s="246">
        <v>100</v>
      </c>
      <c r="AH68" s="246">
        <v>100</v>
      </c>
      <c r="AI68" s="246">
        <v>100</v>
      </c>
      <c r="AJ68" s="246">
        <v>100</v>
      </c>
      <c r="AK68" s="247">
        <v>2022</v>
      </c>
      <c r="AL68" s="170"/>
      <c r="AM68" s="170"/>
      <c r="AN68" s="170"/>
      <c r="AO68" s="170"/>
      <c r="AP68" s="170"/>
    </row>
    <row r="69" spans="1:42" s="166" customFormat="1" ht="30" customHeight="1">
      <c r="A69" s="212"/>
      <c r="B69" s="212"/>
      <c r="C69" s="212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12"/>
      <c r="P69" s="212"/>
      <c r="Q69" s="212">
        <v>0</v>
      </c>
      <c r="R69" s="212">
        <v>0</v>
      </c>
      <c r="S69" s="212">
        <v>1</v>
      </c>
      <c r="T69" s="212">
        <v>1</v>
      </c>
      <c r="U69" s="212">
        <v>0</v>
      </c>
      <c r="V69" s="212">
        <v>3</v>
      </c>
      <c r="W69" s="212">
        <v>0</v>
      </c>
      <c r="X69" s="212">
        <v>1</v>
      </c>
      <c r="Y69" s="212" t="s">
        <v>746</v>
      </c>
      <c r="Z69" s="212">
        <v>0</v>
      </c>
      <c r="AA69" s="212">
        <v>2</v>
      </c>
      <c r="AB69" s="206" t="s">
        <v>616</v>
      </c>
      <c r="AC69" s="190" t="s">
        <v>483</v>
      </c>
      <c r="AD69" s="246">
        <v>1</v>
      </c>
      <c r="AE69" s="264">
        <v>3</v>
      </c>
      <c r="AF69" s="246">
        <v>0</v>
      </c>
      <c r="AG69" s="246">
        <v>0</v>
      </c>
      <c r="AH69" s="246">
        <v>0</v>
      </c>
      <c r="AI69" s="246">
        <v>0</v>
      </c>
      <c r="AJ69" s="246">
        <v>4</v>
      </c>
      <c r="AK69" s="247">
        <v>2022</v>
      </c>
      <c r="AL69" s="170"/>
      <c r="AM69" s="170"/>
      <c r="AN69" s="170"/>
      <c r="AO69" s="170"/>
      <c r="AP69" s="170"/>
    </row>
    <row r="70" spans="1:42" s="166" customFormat="1" ht="31.5" customHeight="1">
      <c r="A70" s="212"/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>
        <v>0</v>
      </c>
      <c r="R70" s="212">
        <v>0</v>
      </c>
      <c r="S70" s="212">
        <v>1</v>
      </c>
      <c r="T70" s="212">
        <v>1</v>
      </c>
      <c r="U70" s="212">
        <v>0</v>
      </c>
      <c r="V70" s="212">
        <v>3</v>
      </c>
      <c r="W70" s="212">
        <v>0</v>
      </c>
      <c r="X70" s="212">
        <v>1</v>
      </c>
      <c r="Y70" s="212" t="s">
        <v>746</v>
      </c>
      <c r="Z70" s="212">
        <v>0</v>
      </c>
      <c r="AA70" s="212">
        <v>3</v>
      </c>
      <c r="AB70" s="207" t="s">
        <v>617</v>
      </c>
      <c r="AC70" s="190" t="s">
        <v>483</v>
      </c>
      <c r="AD70" s="246">
        <v>3</v>
      </c>
      <c r="AE70" s="246">
        <v>1</v>
      </c>
      <c r="AF70" s="246">
        <v>2</v>
      </c>
      <c r="AG70" s="246">
        <v>2</v>
      </c>
      <c r="AH70" s="246">
        <v>2</v>
      </c>
      <c r="AI70" s="246">
        <v>2</v>
      </c>
      <c r="AJ70" s="246">
        <f>SUM(AD70:AI70)</f>
        <v>12</v>
      </c>
      <c r="AK70" s="247">
        <v>2022</v>
      </c>
      <c r="AL70" s="170"/>
      <c r="AM70" s="170"/>
      <c r="AN70" s="170"/>
      <c r="AO70" s="170"/>
      <c r="AP70" s="170"/>
    </row>
    <row r="71" spans="1:42" s="271" customFormat="1" ht="63.75" customHeight="1">
      <c r="A71" s="268">
        <v>6</v>
      </c>
      <c r="B71" s="268">
        <v>0</v>
      </c>
      <c r="C71" s="268">
        <v>3</v>
      </c>
      <c r="D71" s="268">
        <v>0</v>
      </c>
      <c r="E71" s="268">
        <v>7</v>
      </c>
      <c r="F71" s="268">
        <v>0</v>
      </c>
      <c r="G71" s="268">
        <v>1</v>
      </c>
      <c r="H71" s="268">
        <v>0</v>
      </c>
      <c r="I71" s="268">
        <v>1</v>
      </c>
      <c r="J71" s="268">
        <v>1</v>
      </c>
      <c r="K71" s="268">
        <v>0</v>
      </c>
      <c r="L71" s="268">
        <v>3</v>
      </c>
      <c r="M71" s="268">
        <v>1</v>
      </c>
      <c r="N71" s="268">
        <v>0</v>
      </c>
      <c r="O71" s="268">
        <v>9</v>
      </c>
      <c r="P71" s="268">
        <v>2</v>
      </c>
      <c r="Q71" s="268">
        <v>0</v>
      </c>
      <c r="R71" s="268">
        <v>0</v>
      </c>
      <c r="S71" s="268">
        <v>1</v>
      </c>
      <c r="T71" s="268">
        <v>1</v>
      </c>
      <c r="U71" s="268">
        <v>0</v>
      </c>
      <c r="V71" s="268">
        <v>3</v>
      </c>
      <c r="W71" s="268">
        <v>0</v>
      </c>
      <c r="X71" s="268">
        <v>3</v>
      </c>
      <c r="Y71" s="268">
        <v>0</v>
      </c>
      <c r="Z71" s="268">
        <v>0</v>
      </c>
      <c r="AA71" s="268">
        <v>1</v>
      </c>
      <c r="AB71" s="269" t="s">
        <v>710</v>
      </c>
      <c r="AC71" s="263" t="s">
        <v>172</v>
      </c>
      <c r="AD71" s="270">
        <v>80</v>
      </c>
      <c r="AE71" s="270">
        <v>35</v>
      </c>
      <c r="AF71" s="270">
        <v>0</v>
      </c>
      <c r="AG71" s="270">
        <v>0</v>
      </c>
      <c r="AH71" s="270">
        <v>0</v>
      </c>
      <c r="AI71" s="270">
        <v>0</v>
      </c>
      <c r="AJ71" s="246">
        <f>SUM(AD71:AI71)</f>
        <v>115</v>
      </c>
      <c r="AK71" s="247">
        <v>2022</v>
      </c>
    </row>
    <row r="72" spans="1:42" s="166" customFormat="1" ht="47.25" customHeight="1">
      <c r="A72" s="268"/>
      <c r="B72" s="268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268">
        <v>0</v>
      </c>
      <c r="R72" s="268">
        <v>0</v>
      </c>
      <c r="S72" s="268">
        <v>1</v>
      </c>
      <c r="T72" s="268">
        <v>1</v>
      </c>
      <c r="U72" s="268">
        <v>0</v>
      </c>
      <c r="V72" s="268">
        <v>3</v>
      </c>
      <c r="W72" s="268">
        <v>0</v>
      </c>
      <c r="X72" s="268">
        <v>3</v>
      </c>
      <c r="Y72" s="268">
        <v>0</v>
      </c>
      <c r="Z72" s="268">
        <v>0</v>
      </c>
      <c r="AA72" s="268">
        <v>1</v>
      </c>
      <c r="AB72" s="279" t="s">
        <v>708</v>
      </c>
      <c r="AC72" s="263" t="s">
        <v>709</v>
      </c>
      <c r="AD72" s="270">
        <v>1</v>
      </c>
      <c r="AE72" s="270">
        <v>0</v>
      </c>
      <c r="AF72" s="270">
        <v>0</v>
      </c>
      <c r="AG72" s="270">
        <v>0</v>
      </c>
      <c r="AH72" s="270">
        <v>0</v>
      </c>
      <c r="AI72" s="270">
        <v>0</v>
      </c>
      <c r="AJ72" s="264">
        <f>SUM(AD72:AI72)</f>
        <v>1</v>
      </c>
      <c r="AK72" s="265">
        <v>2022</v>
      </c>
    </row>
    <row r="73" spans="1:42" s="166" customFormat="1" ht="42.75" customHeight="1">
      <c r="A73" s="280"/>
      <c r="B73" s="280"/>
      <c r="C73" s="280"/>
      <c r="D73" s="280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3" t="s">
        <v>723</v>
      </c>
      <c r="AC73" s="284" t="s">
        <v>172</v>
      </c>
      <c r="AD73" s="285">
        <f>SUM(AD76+AD78)</f>
        <v>0</v>
      </c>
      <c r="AE73" s="285">
        <f>SUM(AE76+AE78)</f>
        <v>1000</v>
      </c>
      <c r="AF73" s="285">
        <f>SUM(AF76+AF78)</f>
        <v>0</v>
      </c>
      <c r="AG73" s="285">
        <f t="shared" ref="AG73:AJ73" si="7">SUM(AG76+AG78)</f>
        <v>0</v>
      </c>
      <c r="AH73" s="285">
        <f t="shared" si="7"/>
        <v>0</v>
      </c>
      <c r="AI73" s="285">
        <f t="shared" si="7"/>
        <v>0</v>
      </c>
      <c r="AJ73" s="285">
        <f t="shared" si="7"/>
        <v>1000</v>
      </c>
      <c r="AK73" s="286">
        <v>2022</v>
      </c>
    </row>
    <row r="74" spans="1:42" s="166" customFormat="1" ht="38.25" customHeight="1">
      <c r="A74" s="280"/>
      <c r="B74" s="280"/>
      <c r="C74" s="280"/>
      <c r="D74" s="280"/>
      <c r="E74" s="280"/>
      <c r="F74" s="280"/>
      <c r="G74" s="280"/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280"/>
      <c r="X74" s="280"/>
      <c r="Y74" s="280"/>
      <c r="Z74" s="280"/>
      <c r="AA74" s="280"/>
      <c r="AB74" s="277" t="s">
        <v>724</v>
      </c>
      <c r="AC74" s="273" t="s">
        <v>483</v>
      </c>
      <c r="AD74" s="274">
        <v>0</v>
      </c>
      <c r="AE74" s="274">
        <v>0</v>
      </c>
      <c r="AF74" s="270">
        <v>25</v>
      </c>
      <c r="AG74" s="274">
        <v>0</v>
      </c>
      <c r="AH74" s="274">
        <v>0</v>
      </c>
      <c r="AI74" s="274">
        <v>0</v>
      </c>
      <c r="AJ74" s="275">
        <f t="shared" ref="AJ74:AJ76" si="8">SUM(AD74:AI74)</f>
        <v>25</v>
      </c>
      <c r="AK74" s="276">
        <v>2022</v>
      </c>
    </row>
    <row r="75" spans="1:42" s="166" customFormat="1" ht="53.25" customHeight="1">
      <c r="A75" s="280"/>
      <c r="B75" s="280"/>
      <c r="C75" s="280"/>
      <c r="D75" s="280"/>
      <c r="E75" s="280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280"/>
      <c r="S75" s="280"/>
      <c r="T75" s="280"/>
      <c r="U75" s="280"/>
      <c r="V75" s="280"/>
      <c r="W75" s="280"/>
      <c r="X75" s="280"/>
      <c r="Y75" s="280"/>
      <c r="Z75" s="280"/>
      <c r="AA75" s="280"/>
      <c r="AB75" s="272" t="s">
        <v>722</v>
      </c>
      <c r="AC75" s="273" t="s">
        <v>483</v>
      </c>
      <c r="AD75" s="274">
        <v>0</v>
      </c>
      <c r="AE75" s="274">
        <v>0</v>
      </c>
      <c r="AF75" s="270">
        <v>25</v>
      </c>
      <c r="AG75" s="274">
        <v>0</v>
      </c>
      <c r="AH75" s="274">
        <v>0</v>
      </c>
      <c r="AI75" s="274">
        <v>0</v>
      </c>
      <c r="AJ75" s="275">
        <f t="shared" si="8"/>
        <v>25</v>
      </c>
      <c r="AK75" s="276">
        <v>2022</v>
      </c>
    </row>
    <row r="76" spans="1:42" s="166" customFormat="1" ht="47.25" customHeight="1">
      <c r="A76" s="280">
        <v>6</v>
      </c>
      <c r="B76" s="280">
        <v>0</v>
      </c>
      <c r="C76" s="280">
        <v>1</v>
      </c>
      <c r="D76" s="280">
        <v>0</v>
      </c>
      <c r="E76" s="280">
        <v>7</v>
      </c>
      <c r="F76" s="280">
        <v>0</v>
      </c>
      <c r="G76" s="280">
        <v>1</v>
      </c>
      <c r="H76" s="280">
        <v>0</v>
      </c>
      <c r="I76" s="280">
        <v>1</v>
      </c>
      <c r="J76" s="280">
        <v>1</v>
      </c>
      <c r="K76" s="280">
        <v>0</v>
      </c>
      <c r="L76" s="280">
        <v>4</v>
      </c>
      <c r="M76" s="280">
        <v>2</v>
      </c>
      <c r="N76" s="280">
        <v>0</v>
      </c>
      <c r="O76" s="280">
        <v>0</v>
      </c>
      <c r="P76" s="280">
        <v>1</v>
      </c>
      <c r="Q76" s="280">
        <v>0</v>
      </c>
      <c r="R76" s="280">
        <v>0</v>
      </c>
      <c r="S76" s="280">
        <v>1</v>
      </c>
      <c r="T76" s="280">
        <v>1</v>
      </c>
      <c r="U76" s="280">
        <v>0</v>
      </c>
      <c r="V76" s="280">
        <v>4</v>
      </c>
      <c r="W76" s="280">
        <v>0</v>
      </c>
      <c r="X76" s="280">
        <v>1</v>
      </c>
      <c r="Y76" s="280" t="s">
        <v>184</v>
      </c>
      <c r="Z76" s="280">
        <v>0</v>
      </c>
      <c r="AA76" s="280">
        <v>1</v>
      </c>
      <c r="AB76" s="278" t="s">
        <v>725</v>
      </c>
      <c r="AC76" s="273" t="s">
        <v>172</v>
      </c>
      <c r="AD76" s="274">
        <v>0</v>
      </c>
      <c r="AE76" s="274">
        <v>1000</v>
      </c>
      <c r="AF76" s="274">
        <v>0</v>
      </c>
      <c r="AG76" s="274">
        <v>0</v>
      </c>
      <c r="AH76" s="274">
        <v>0</v>
      </c>
      <c r="AI76" s="274">
        <v>0</v>
      </c>
      <c r="AJ76" s="275">
        <f t="shared" si="8"/>
        <v>1000</v>
      </c>
      <c r="AK76" s="276">
        <v>2022</v>
      </c>
    </row>
    <row r="77" spans="1:42" s="166" customFormat="1" ht="31.5" customHeight="1">
      <c r="A77" s="280"/>
      <c r="B77" s="280"/>
      <c r="C77" s="280"/>
      <c r="D77" s="280"/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0">
        <v>0</v>
      </c>
      <c r="R77" s="280">
        <v>0</v>
      </c>
      <c r="S77" s="280">
        <v>1</v>
      </c>
      <c r="T77" s="280">
        <v>1</v>
      </c>
      <c r="U77" s="280">
        <v>0</v>
      </c>
      <c r="V77" s="280">
        <v>4</v>
      </c>
      <c r="W77" s="280">
        <v>0</v>
      </c>
      <c r="X77" s="280">
        <v>1</v>
      </c>
      <c r="Y77" s="280" t="s">
        <v>184</v>
      </c>
      <c r="Z77" s="280">
        <v>0</v>
      </c>
      <c r="AA77" s="280">
        <v>1</v>
      </c>
      <c r="AB77" s="279" t="s">
        <v>727</v>
      </c>
      <c r="AC77" s="273" t="s">
        <v>523</v>
      </c>
      <c r="AD77" s="274" t="s">
        <v>728</v>
      </c>
      <c r="AE77" s="274" t="s">
        <v>524</v>
      </c>
      <c r="AF77" s="274" t="s">
        <v>524</v>
      </c>
      <c r="AG77" s="274" t="s">
        <v>728</v>
      </c>
      <c r="AH77" s="274" t="s">
        <v>728</v>
      </c>
      <c r="AI77" s="274" t="s">
        <v>728</v>
      </c>
      <c r="AJ77" s="274" t="s">
        <v>728</v>
      </c>
      <c r="AK77" s="276">
        <v>2018</v>
      </c>
    </row>
    <row r="78" spans="1:42" s="166" customFormat="1" ht="48" customHeight="1">
      <c r="A78" s="280">
        <v>6</v>
      </c>
      <c r="B78" s="280">
        <v>0</v>
      </c>
      <c r="C78" s="280">
        <v>1</v>
      </c>
      <c r="D78" s="280">
        <v>0</v>
      </c>
      <c r="E78" s="280">
        <v>7</v>
      </c>
      <c r="F78" s="280">
        <v>0</v>
      </c>
      <c r="G78" s="280">
        <v>1</v>
      </c>
      <c r="H78" s="280">
        <v>0</v>
      </c>
      <c r="I78" s="280">
        <v>1</v>
      </c>
      <c r="J78" s="280">
        <v>1</v>
      </c>
      <c r="K78" s="280">
        <v>0</v>
      </c>
      <c r="L78" s="280">
        <v>4</v>
      </c>
      <c r="M78" s="280">
        <v>2</v>
      </c>
      <c r="N78" s="280">
        <v>0</v>
      </c>
      <c r="O78" s="280">
        <v>0</v>
      </c>
      <c r="P78" s="280">
        <v>2</v>
      </c>
      <c r="Q78" s="280">
        <v>0</v>
      </c>
      <c r="R78" s="280">
        <v>0</v>
      </c>
      <c r="S78" s="280">
        <v>1</v>
      </c>
      <c r="T78" s="280">
        <v>1</v>
      </c>
      <c r="U78" s="280">
        <v>0</v>
      </c>
      <c r="V78" s="280">
        <v>4</v>
      </c>
      <c r="W78" s="280">
        <v>0</v>
      </c>
      <c r="X78" s="280">
        <v>1</v>
      </c>
      <c r="Y78" s="280" t="s">
        <v>747</v>
      </c>
      <c r="Z78" s="280">
        <v>0</v>
      </c>
      <c r="AA78" s="280">
        <v>1</v>
      </c>
      <c r="AB78" s="278" t="s">
        <v>726</v>
      </c>
      <c r="AC78" s="273" t="s">
        <v>172</v>
      </c>
      <c r="AD78" s="274">
        <v>0</v>
      </c>
      <c r="AE78" s="274">
        <v>0</v>
      </c>
      <c r="AF78" s="274">
        <v>0</v>
      </c>
      <c r="AG78" s="274">
        <v>0</v>
      </c>
      <c r="AH78" s="274">
        <v>0</v>
      </c>
      <c r="AI78" s="274">
        <v>0</v>
      </c>
      <c r="AJ78" s="275">
        <f t="shared" ref="AJ78:AJ79" si="9">SUM(AD78:AI78)</f>
        <v>0</v>
      </c>
      <c r="AK78" s="276">
        <v>2022</v>
      </c>
    </row>
    <row r="79" spans="1:42" s="166" customFormat="1" ht="32.25" customHeight="1">
      <c r="A79" s="280"/>
      <c r="B79" s="280"/>
      <c r="C79" s="280"/>
      <c r="D79" s="280"/>
      <c r="E79" s="280"/>
      <c r="F79" s="280"/>
      <c r="G79" s="280"/>
      <c r="H79" s="280"/>
      <c r="I79" s="280"/>
      <c r="J79" s="280"/>
      <c r="K79" s="280"/>
      <c r="L79" s="280"/>
      <c r="M79" s="280"/>
      <c r="N79" s="280"/>
      <c r="O79" s="280"/>
      <c r="P79" s="280"/>
      <c r="Q79" s="280">
        <v>0</v>
      </c>
      <c r="R79" s="280">
        <v>0</v>
      </c>
      <c r="S79" s="280">
        <v>1</v>
      </c>
      <c r="T79" s="280">
        <v>1</v>
      </c>
      <c r="U79" s="280">
        <v>0</v>
      </c>
      <c r="V79" s="280">
        <v>4</v>
      </c>
      <c r="W79" s="280">
        <v>0</v>
      </c>
      <c r="X79" s="280">
        <v>1</v>
      </c>
      <c r="Y79" s="280" t="s">
        <v>747</v>
      </c>
      <c r="Z79" s="280">
        <v>0</v>
      </c>
      <c r="AA79" s="280">
        <v>1</v>
      </c>
      <c r="AB79" s="279" t="s">
        <v>743</v>
      </c>
      <c r="AC79" s="273" t="s">
        <v>324</v>
      </c>
      <c r="AD79" s="276">
        <v>0</v>
      </c>
      <c r="AE79" s="265">
        <v>1</v>
      </c>
      <c r="AF79" s="265">
        <v>1</v>
      </c>
      <c r="AG79" s="276">
        <v>0</v>
      </c>
      <c r="AH79" s="276">
        <v>0</v>
      </c>
      <c r="AI79" s="276">
        <v>0</v>
      </c>
      <c r="AJ79" s="281">
        <f t="shared" si="9"/>
        <v>2</v>
      </c>
      <c r="AK79" s="276">
        <v>2022</v>
      </c>
    </row>
    <row r="80" spans="1:42" s="165" customFormat="1" ht="36.75" customHeight="1">
      <c r="A80" s="219"/>
      <c r="B80" s="219"/>
      <c r="C80" s="219"/>
      <c r="D80" s="219"/>
      <c r="E80" s="219"/>
      <c r="F80" s="219"/>
      <c r="G80" s="219"/>
      <c r="H80" s="219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1" t="s">
        <v>224</v>
      </c>
      <c r="AC80" s="222" t="s">
        <v>321</v>
      </c>
      <c r="AD80" s="255">
        <f t="shared" ref="AD80:AJ80" si="10">AD84+AD102+AD110+AD129+AD153+AD146</f>
        <v>66947.700000000012</v>
      </c>
      <c r="AE80" s="255">
        <f>AE84+AE102+AE110+AE129+AE153+AE146+AE165</f>
        <v>72133.699999999983</v>
      </c>
      <c r="AF80" s="255">
        <f>AF84+AF102+AF110+AF129+AF153+AF146+AF165</f>
        <v>60729.2</v>
      </c>
      <c r="AG80" s="255">
        <f t="shared" si="10"/>
        <v>61769.2</v>
      </c>
      <c r="AH80" s="255">
        <f t="shared" si="10"/>
        <v>60769.2</v>
      </c>
      <c r="AI80" s="255">
        <f t="shared" si="10"/>
        <v>60769.2</v>
      </c>
      <c r="AJ80" s="255">
        <f t="shared" si="10"/>
        <v>383118.2</v>
      </c>
      <c r="AK80" s="250">
        <v>2022</v>
      </c>
      <c r="AL80" s="167"/>
      <c r="AM80" s="169"/>
      <c r="AN80" s="169"/>
      <c r="AO80" s="169"/>
      <c r="AP80" s="169"/>
    </row>
    <row r="81" spans="1:42" s="165" customFormat="1" ht="18" customHeight="1">
      <c r="A81" s="213"/>
      <c r="B81" s="213"/>
      <c r="C81" s="213"/>
      <c r="D81" s="213"/>
      <c r="E81" s="213"/>
      <c r="F81" s="213"/>
      <c r="G81" s="213"/>
      <c r="H81" s="213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1" t="s">
        <v>248</v>
      </c>
      <c r="AC81" s="190" t="s">
        <v>321</v>
      </c>
      <c r="AD81" s="256">
        <f>AD96+AD113+AD119+AD121+AD134+AD158+AD162+AD115+AD123+AD144+AD102</f>
        <v>20228.400000000005</v>
      </c>
      <c r="AE81" s="256">
        <f t="shared" ref="AE81:AJ81" si="11">AE96+AE113+AE119+AE121+AE134+AE158+AE162+AE115+AE123+AE144+AE102+AE100</f>
        <v>20110</v>
      </c>
      <c r="AF81" s="256">
        <f t="shared" si="11"/>
        <v>20482.2</v>
      </c>
      <c r="AG81" s="256">
        <f t="shared" si="11"/>
        <v>21522.2</v>
      </c>
      <c r="AH81" s="256">
        <f t="shared" si="11"/>
        <v>20522.2</v>
      </c>
      <c r="AI81" s="256">
        <f t="shared" si="11"/>
        <v>20522.2</v>
      </c>
      <c r="AJ81" s="256">
        <f t="shared" si="11"/>
        <v>123387.2</v>
      </c>
      <c r="AK81" s="247">
        <v>2022</v>
      </c>
      <c r="AL81" s="167"/>
      <c r="AM81" s="169"/>
      <c r="AN81" s="169"/>
      <c r="AO81" s="169"/>
      <c r="AP81" s="169"/>
    </row>
    <row r="82" spans="1:42" s="165" customFormat="1" ht="17.25" customHeight="1">
      <c r="A82" s="213"/>
      <c r="B82" s="213"/>
      <c r="C82" s="213"/>
      <c r="D82" s="213"/>
      <c r="E82" s="213"/>
      <c r="F82" s="213"/>
      <c r="G82" s="213"/>
      <c r="H82" s="213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1" t="s">
        <v>547</v>
      </c>
      <c r="AC82" s="190" t="s">
        <v>321</v>
      </c>
      <c r="AD82" s="251">
        <f>AD97+AD135+AD159+AD163+AD117+AD142</f>
        <v>46719.3</v>
      </c>
      <c r="AE82" s="251">
        <f>AE97+AE135+AE159+AE163+AE117+AE142+AE99</f>
        <v>52023.7</v>
      </c>
      <c r="AF82" s="251">
        <f>AF97+AF135+AF159+AF163+AF117+AF142+AF99</f>
        <v>40247</v>
      </c>
      <c r="AG82" s="251">
        <f>AG97+AG135+AG159+AG163+AG117+AG142+AG99</f>
        <v>40247</v>
      </c>
      <c r="AH82" s="251">
        <f t="shared" ref="AH82:AI82" si="12">AH97+AH135+AH159+AH163+AH117+AH142</f>
        <v>40247</v>
      </c>
      <c r="AI82" s="251">
        <f t="shared" si="12"/>
        <v>40247</v>
      </c>
      <c r="AJ82" s="251">
        <f>AJ97+AJ135+AJ159+AJ163+AJ117+AJ142+AJ99</f>
        <v>259731</v>
      </c>
      <c r="AK82" s="247">
        <v>2022</v>
      </c>
      <c r="AL82" s="167"/>
      <c r="AM82" s="169"/>
      <c r="AN82" s="169"/>
      <c r="AO82" s="169"/>
      <c r="AP82" s="169"/>
    </row>
    <row r="83" spans="1:42" ht="12.75" customHeight="1">
      <c r="A83" s="213"/>
      <c r="B83" s="213"/>
      <c r="C83" s="213"/>
      <c r="D83" s="213"/>
      <c r="E83" s="213"/>
      <c r="F83" s="213"/>
      <c r="G83" s="213"/>
      <c r="H83" s="213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1" t="s">
        <v>548</v>
      </c>
      <c r="AC83" s="190" t="s">
        <v>321</v>
      </c>
      <c r="AD83" s="246"/>
      <c r="AE83" s="248"/>
      <c r="AF83" s="246"/>
      <c r="AG83" s="246"/>
      <c r="AH83" s="246"/>
      <c r="AI83" s="246"/>
      <c r="AJ83" s="246"/>
      <c r="AK83" s="247">
        <v>2022</v>
      </c>
      <c r="AL83" s="167"/>
      <c r="AM83" s="167"/>
      <c r="AN83" s="167"/>
      <c r="AO83" s="167"/>
      <c r="AP83" s="167"/>
    </row>
    <row r="84" spans="1:42" ht="30" customHeight="1">
      <c r="A84" s="215"/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6" t="s">
        <v>618</v>
      </c>
      <c r="AC84" s="217" t="s">
        <v>321</v>
      </c>
      <c r="AD84" s="252">
        <f>AD96+AD97</f>
        <v>57522.5</v>
      </c>
      <c r="AE84" s="252">
        <f>AE96+AE97+AE99+AE100</f>
        <v>63006.299999999996</v>
      </c>
      <c r="AF84" s="252">
        <f>AF96+AF97+AF100</f>
        <v>54496.9</v>
      </c>
      <c r="AG84" s="252">
        <f>AG96+AG97+AG100</f>
        <v>54496.9</v>
      </c>
      <c r="AH84" s="252">
        <f>AH96+AH97+AH100</f>
        <v>54496.9</v>
      </c>
      <c r="AI84" s="252">
        <f>AI96+AI97+AI100</f>
        <v>54496.9</v>
      </c>
      <c r="AJ84" s="252">
        <f>AJ96+AJ97+AJ99+AJ100</f>
        <v>338516.4</v>
      </c>
      <c r="AK84" s="254">
        <v>2022</v>
      </c>
      <c r="AL84" s="167"/>
      <c r="AM84" s="167"/>
      <c r="AN84" s="167"/>
      <c r="AO84" s="167"/>
      <c r="AP84" s="167"/>
    </row>
    <row r="85" spans="1:42" s="167" customFormat="1" ht="35.25" customHeight="1">
      <c r="A85" s="212"/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23" t="s">
        <v>619</v>
      </c>
      <c r="AC85" s="190" t="s">
        <v>322</v>
      </c>
      <c r="AD85" s="246">
        <v>100</v>
      </c>
      <c r="AE85" s="261">
        <v>100</v>
      </c>
      <c r="AF85" s="246">
        <v>100</v>
      </c>
      <c r="AG85" s="246">
        <v>100</v>
      </c>
      <c r="AH85" s="246">
        <v>100</v>
      </c>
      <c r="AI85" s="246">
        <v>100</v>
      </c>
      <c r="AJ85" s="246">
        <v>100</v>
      </c>
      <c r="AK85" s="247">
        <v>2022</v>
      </c>
    </row>
    <row r="86" spans="1:42" ht="46.5">
      <c r="A86" s="212"/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23" t="s">
        <v>620</v>
      </c>
      <c r="AC86" s="190" t="s">
        <v>322</v>
      </c>
      <c r="AD86" s="246">
        <v>64</v>
      </c>
      <c r="AE86" s="261">
        <v>81</v>
      </c>
      <c r="AF86" s="246">
        <v>90</v>
      </c>
      <c r="AG86" s="246">
        <v>93</v>
      </c>
      <c r="AH86" s="246">
        <v>100</v>
      </c>
      <c r="AI86" s="246">
        <v>100</v>
      </c>
      <c r="AJ86" s="246">
        <v>100</v>
      </c>
      <c r="AK86" s="247">
        <v>2022</v>
      </c>
      <c r="AL86" s="167"/>
      <c r="AM86" s="167"/>
      <c r="AN86" s="167"/>
      <c r="AO86" s="167"/>
      <c r="AP86" s="167"/>
    </row>
    <row r="87" spans="1:42" ht="48" customHeight="1">
      <c r="A87" s="212"/>
      <c r="B87" s="212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1" t="s">
        <v>621</v>
      </c>
      <c r="AC87" s="190" t="s">
        <v>322</v>
      </c>
      <c r="AD87" s="246">
        <v>45.9</v>
      </c>
      <c r="AE87" s="261">
        <v>42.3</v>
      </c>
      <c r="AF87" s="246">
        <v>42.8</v>
      </c>
      <c r="AG87" s="246">
        <v>42.3</v>
      </c>
      <c r="AH87" s="246">
        <v>41.9</v>
      </c>
      <c r="AI87" s="246">
        <v>41.4</v>
      </c>
      <c r="AJ87" s="246">
        <v>42.7</v>
      </c>
      <c r="AK87" s="247">
        <v>2022</v>
      </c>
      <c r="AL87" s="167"/>
      <c r="AM87" s="167"/>
      <c r="AN87" s="167"/>
      <c r="AO87" s="167"/>
      <c r="AP87" s="167"/>
    </row>
    <row r="88" spans="1:42" ht="33" customHeigh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1" t="s">
        <v>622</v>
      </c>
      <c r="AC88" s="190" t="s">
        <v>322</v>
      </c>
      <c r="AD88" s="246">
        <v>43</v>
      </c>
      <c r="AE88" s="261">
        <v>41</v>
      </c>
      <c r="AF88" s="246">
        <v>40</v>
      </c>
      <c r="AG88" s="246">
        <v>40</v>
      </c>
      <c r="AH88" s="246">
        <v>40</v>
      </c>
      <c r="AI88" s="246">
        <v>40</v>
      </c>
      <c r="AJ88" s="246">
        <v>100</v>
      </c>
      <c r="AK88" s="247">
        <v>2022</v>
      </c>
      <c r="AL88" s="167"/>
      <c r="AM88" s="167"/>
      <c r="AN88" s="167"/>
      <c r="AO88" s="167"/>
      <c r="AP88" s="167"/>
    </row>
    <row r="89" spans="1:42" ht="32.25" customHeight="1">
      <c r="A89" s="212"/>
      <c r="B89" s="212"/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1" t="s">
        <v>623</v>
      </c>
      <c r="AC89" s="190" t="s">
        <v>322</v>
      </c>
      <c r="AD89" s="246">
        <v>49</v>
      </c>
      <c r="AE89" s="261">
        <v>54</v>
      </c>
      <c r="AF89" s="246">
        <v>35</v>
      </c>
      <c r="AG89" s="246">
        <v>35</v>
      </c>
      <c r="AH89" s="246">
        <v>40</v>
      </c>
      <c r="AI89" s="246">
        <v>40</v>
      </c>
      <c r="AJ89" s="246">
        <v>100</v>
      </c>
      <c r="AK89" s="247">
        <v>2022</v>
      </c>
      <c r="AL89" s="167"/>
      <c r="AM89" s="167"/>
      <c r="AN89" s="167"/>
      <c r="AO89" s="167"/>
      <c r="AP89" s="167"/>
    </row>
    <row r="90" spans="1:42" ht="47.25" customHeight="1">
      <c r="A90" s="210"/>
      <c r="B90" s="210"/>
      <c r="C90" s="210"/>
      <c r="D90" s="210"/>
      <c r="E90" s="210"/>
      <c r="F90" s="210"/>
      <c r="G90" s="210"/>
      <c r="H90" s="210"/>
      <c r="I90" s="210"/>
      <c r="J90" s="210"/>
      <c r="K90" s="224"/>
      <c r="L90" s="224"/>
      <c r="M90" s="224"/>
      <c r="N90" s="224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25" t="s">
        <v>624</v>
      </c>
      <c r="AC90" s="190" t="s">
        <v>321</v>
      </c>
      <c r="AD90" s="246">
        <v>0</v>
      </c>
      <c r="AE90" s="261">
        <v>0</v>
      </c>
      <c r="AF90" s="246">
        <v>0</v>
      </c>
      <c r="AG90" s="246">
        <v>0</v>
      </c>
      <c r="AH90" s="246">
        <v>0</v>
      </c>
      <c r="AI90" s="246">
        <v>0</v>
      </c>
      <c r="AJ90" s="246">
        <v>0</v>
      </c>
      <c r="AK90" s="247">
        <v>2022</v>
      </c>
      <c r="AL90" s="167"/>
      <c r="AM90" s="167"/>
      <c r="AN90" s="167"/>
      <c r="AO90" s="167"/>
      <c r="AP90" s="167"/>
    </row>
    <row r="91" spans="1:42" ht="47.25" customHeight="1">
      <c r="A91" s="212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25" t="s">
        <v>738</v>
      </c>
      <c r="AC91" s="190" t="s">
        <v>483</v>
      </c>
      <c r="AD91" s="246">
        <v>2833</v>
      </c>
      <c r="AE91" s="264">
        <v>2749</v>
      </c>
      <c r="AF91" s="246">
        <v>2800</v>
      </c>
      <c r="AG91" s="246">
        <v>2800</v>
      </c>
      <c r="AH91" s="246">
        <v>2800</v>
      </c>
      <c r="AI91" s="246">
        <v>2800</v>
      </c>
      <c r="AJ91" s="246">
        <v>16782</v>
      </c>
      <c r="AK91" s="247">
        <v>2022</v>
      </c>
      <c r="AL91" s="167"/>
      <c r="AM91" s="167"/>
      <c r="AN91" s="167"/>
      <c r="AO91" s="167"/>
      <c r="AP91" s="167"/>
    </row>
    <row r="92" spans="1:42" ht="52.5" customHeigh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24"/>
      <c r="L92" s="224"/>
      <c r="M92" s="224"/>
      <c r="N92" s="224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25" t="s">
        <v>625</v>
      </c>
      <c r="AC92" s="190" t="s">
        <v>321</v>
      </c>
      <c r="AD92" s="246">
        <v>0</v>
      </c>
      <c r="AE92" s="248">
        <v>0</v>
      </c>
      <c r="AF92" s="246">
        <v>0</v>
      </c>
      <c r="AG92" s="246">
        <v>0</v>
      </c>
      <c r="AH92" s="246">
        <v>0</v>
      </c>
      <c r="AI92" s="246">
        <v>0</v>
      </c>
      <c r="AJ92" s="246">
        <v>0</v>
      </c>
      <c r="AK92" s="247">
        <v>2022</v>
      </c>
      <c r="AL92" s="167"/>
      <c r="AM92" s="167"/>
      <c r="AN92" s="167"/>
      <c r="AO92" s="167"/>
      <c r="AP92" s="167"/>
    </row>
    <row r="93" spans="1:42" ht="30.75">
      <c r="A93" s="212"/>
      <c r="B93" s="212"/>
      <c r="C93" s="212"/>
      <c r="D93" s="212"/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25" t="s">
        <v>626</v>
      </c>
      <c r="AC93" s="190" t="s">
        <v>483</v>
      </c>
      <c r="AD93" s="246">
        <v>14.2</v>
      </c>
      <c r="AE93" s="261">
        <v>14.9</v>
      </c>
      <c r="AF93" s="246">
        <v>15</v>
      </c>
      <c r="AG93" s="246">
        <v>15</v>
      </c>
      <c r="AH93" s="246">
        <v>15</v>
      </c>
      <c r="AI93" s="246">
        <v>15</v>
      </c>
      <c r="AJ93" s="246">
        <v>15</v>
      </c>
      <c r="AK93" s="247">
        <v>2022</v>
      </c>
      <c r="AL93" s="167"/>
      <c r="AM93" s="167"/>
      <c r="AN93" s="167"/>
      <c r="AO93" s="167"/>
      <c r="AP93" s="167"/>
    </row>
    <row r="94" spans="1:42" ht="78.75" customHeight="1">
      <c r="A94" s="212"/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25" t="s">
        <v>627</v>
      </c>
      <c r="AC94" s="190" t="s">
        <v>322</v>
      </c>
      <c r="AD94" s="246">
        <v>100</v>
      </c>
      <c r="AE94" s="261">
        <v>100</v>
      </c>
      <c r="AF94" s="246">
        <v>100</v>
      </c>
      <c r="AG94" s="246">
        <v>100</v>
      </c>
      <c r="AH94" s="246">
        <v>100</v>
      </c>
      <c r="AI94" s="246">
        <v>100</v>
      </c>
      <c r="AJ94" s="246">
        <v>100</v>
      </c>
      <c r="AK94" s="247">
        <v>2022</v>
      </c>
      <c r="AL94" s="167"/>
      <c r="AM94" s="167"/>
      <c r="AN94" s="167"/>
      <c r="AO94" s="167"/>
      <c r="AP94" s="167"/>
    </row>
    <row r="95" spans="1:42" ht="36" customHeight="1">
      <c r="A95" s="212"/>
      <c r="B95" s="212"/>
      <c r="C95" s="212"/>
      <c r="D95" s="212"/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25" t="s">
        <v>704</v>
      </c>
      <c r="AC95" s="190" t="s">
        <v>321</v>
      </c>
      <c r="AD95" s="246">
        <f>AD96+AD97</f>
        <v>57522.5</v>
      </c>
      <c r="AE95" s="246">
        <f t="shared" ref="AE95:AJ95" si="13">AE96+AE97</f>
        <v>61972.899999999994</v>
      </c>
      <c r="AF95" s="246">
        <f>SUM(AF96:AF97)</f>
        <v>54423.8</v>
      </c>
      <c r="AG95" s="246">
        <f t="shared" si="13"/>
        <v>54423.8</v>
      </c>
      <c r="AH95" s="246">
        <f t="shared" si="13"/>
        <v>54423.8</v>
      </c>
      <c r="AI95" s="246">
        <f t="shared" si="13"/>
        <v>54423.8</v>
      </c>
      <c r="AJ95" s="246">
        <f t="shared" si="13"/>
        <v>337190.6</v>
      </c>
      <c r="AK95" s="247">
        <v>2022</v>
      </c>
      <c r="AL95" s="167"/>
      <c r="AM95" s="167"/>
      <c r="AN95" s="167"/>
      <c r="AO95" s="167"/>
      <c r="AP95" s="167"/>
    </row>
    <row r="96" spans="1:42" ht="47.25" customHeight="1">
      <c r="A96" s="210">
        <v>6</v>
      </c>
      <c r="B96" s="210">
        <v>0</v>
      </c>
      <c r="C96" s="210">
        <v>3</v>
      </c>
      <c r="D96" s="210">
        <v>0</v>
      </c>
      <c r="E96" s="210">
        <v>7</v>
      </c>
      <c r="F96" s="210">
        <v>0</v>
      </c>
      <c r="G96" s="210">
        <v>2</v>
      </c>
      <c r="H96" s="210">
        <v>0</v>
      </c>
      <c r="I96" s="210">
        <v>1</v>
      </c>
      <c r="J96" s="210">
        <v>2</v>
      </c>
      <c r="K96" s="210">
        <v>0</v>
      </c>
      <c r="L96" s="210">
        <v>1</v>
      </c>
      <c r="M96" s="210">
        <v>2</v>
      </c>
      <c r="N96" s="210">
        <v>0</v>
      </c>
      <c r="O96" s="210">
        <v>0</v>
      </c>
      <c r="P96" s="210">
        <v>3</v>
      </c>
      <c r="Q96" s="210">
        <v>0</v>
      </c>
      <c r="R96" s="210">
        <v>0</v>
      </c>
      <c r="S96" s="210">
        <v>1</v>
      </c>
      <c r="T96" s="210">
        <v>2</v>
      </c>
      <c r="U96" s="210">
        <v>0</v>
      </c>
      <c r="V96" s="210">
        <v>1</v>
      </c>
      <c r="W96" s="210">
        <v>0</v>
      </c>
      <c r="X96" s="210">
        <v>3</v>
      </c>
      <c r="Y96" s="210" t="s">
        <v>745</v>
      </c>
      <c r="Z96" s="210">
        <v>0</v>
      </c>
      <c r="AA96" s="210">
        <v>0</v>
      </c>
      <c r="AB96" s="211" t="s">
        <v>705</v>
      </c>
      <c r="AC96" s="190" t="s">
        <v>321</v>
      </c>
      <c r="AD96" s="246">
        <v>12832.2</v>
      </c>
      <c r="AE96" s="248">
        <v>12964.2</v>
      </c>
      <c r="AF96" s="246">
        <v>14176.8</v>
      </c>
      <c r="AG96" s="246">
        <v>14176.8</v>
      </c>
      <c r="AH96" s="246">
        <v>14176.8</v>
      </c>
      <c r="AI96" s="246">
        <v>14176.8</v>
      </c>
      <c r="AJ96" s="246">
        <f>SUM(AD96:AI96)</f>
        <v>82503.600000000006</v>
      </c>
      <c r="AK96" s="247">
        <v>2022</v>
      </c>
      <c r="AL96" s="167"/>
      <c r="AM96" s="167"/>
      <c r="AN96" s="167"/>
      <c r="AO96" s="167"/>
      <c r="AP96" s="167"/>
    </row>
    <row r="97" spans="1:42" ht="102" customHeight="1">
      <c r="A97" s="210">
        <v>6</v>
      </c>
      <c r="B97" s="210">
        <v>0</v>
      </c>
      <c r="C97" s="210">
        <v>3</v>
      </c>
      <c r="D97" s="210">
        <v>0</v>
      </c>
      <c r="E97" s="210">
        <v>7</v>
      </c>
      <c r="F97" s="210">
        <v>0</v>
      </c>
      <c r="G97" s="210">
        <v>2</v>
      </c>
      <c r="H97" s="210">
        <v>0</v>
      </c>
      <c r="I97" s="210">
        <v>1</v>
      </c>
      <c r="J97" s="210">
        <v>2</v>
      </c>
      <c r="K97" s="210">
        <v>0</v>
      </c>
      <c r="L97" s="210">
        <v>1</v>
      </c>
      <c r="M97" s="210">
        <v>1</v>
      </c>
      <c r="N97" s="210">
        <v>0</v>
      </c>
      <c r="O97" s="210">
        <v>7</v>
      </c>
      <c r="P97" s="210">
        <v>5</v>
      </c>
      <c r="Q97" s="210">
        <v>0</v>
      </c>
      <c r="R97" s="210">
        <v>0</v>
      </c>
      <c r="S97" s="210">
        <v>1</v>
      </c>
      <c r="T97" s="210">
        <v>2</v>
      </c>
      <c r="U97" s="210">
        <v>0</v>
      </c>
      <c r="V97" s="210">
        <v>1</v>
      </c>
      <c r="W97" s="210">
        <v>0</v>
      </c>
      <c r="X97" s="210">
        <v>3</v>
      </c>
      <c r="Y97" s="210">
        <v>0</v>
      </c>
      <c r="Z97" s="210">
        <v>0</v>
      </c>
      <c r="AA97" s="210">
        <v>1</v>
      </c>
      <c r="AB97" s="211" t="s">
        <v>715</v>
      </c>
      <c r="AC97" s="190" t="s">
        <v>321</v>
      </c>
      <c r="AD97" s="246">
        <v>44690.3</v>
      </c>
      <c r="AE97" s="248">
        <v>49008.7</v>
      </c>
      <c r="AF97" s="246">
        <v>40247</v>
      </c>
      <c r="AG97" s="246">
        <v>40247</v>
      </c>
      <c r="AH97" s="246">
        <v>40247</v>
      </c>
      <c r="AI97" s="246">
        <v>40247</v>
      </c>
      <c r="AJ97" s="246">
        <f>SUM(AD97:AI97)</f>
        <v>254687</v>
      </c>
      <c r="AK97" s="247">
        <v>2022</v>
      </c>
      <c r="AL97" s="167"/>
      <c r="AM97" s="167"/>
      <c r="AN97" s="167"/>
      <c r="AO97" s="167"/>
      <c r="AP97" s="167"/>
    </row>
    <row r="98" spans="1:42" ht="32.25" customHeight="1">
      <c r="A98" s="212"/>
      <c r="B98" s="212"/>
      <c r="C98" s="212"/>
      <c r="D98" s="212"/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>
        <v>0</v>
      </c>
      <c r="R98" s="212">
        <v>0</v>
      </c>
      <c r="S98" s="212">
        <v>1</v>
      </c>
      <c r="T98" s="212">
        <v>2</v>
      </c>
      <c r="U98" s="212">
        <v>0</v>
      </c>
      <c r="V98" s="212">
        <v>1</v>
      </c>
      <c r="W98" s="212">
        <v>0</v>
      </c>
      <c r="X98" s="212">
        <v>3</v>
      </c>
      <c r="Y98" s="212">
        <v>0</v>
      </c>
      <c r="Z98" s="212">
        <v>0</v>
      </c>
      <c r="AA98" s="212">
        <v>1</v>
      </c>
      <c r="AB98" s="226" t="s">
        <v>628</v>
      </c>
      <c r="AC98" s="190" t="s">
        <v>172</v>
      </c>
      <c r="AD98" s="246">
        <v>62.9</v>
      </c>
      <c r="AE98" s="248">
        <v>62.8</v>
      </c>
      <c r="AF98" s="246">
        <v>62.8</v>
      </c>
      <c r="AG98" s="246">
        <v>63.3</v>
      </c>
      <c r="AH98" s="246">
        <v>63.3</v>
      </c>
      <c r="AI98" s="246">
        <v>63.3</v>
      </c>
      <c r="AJ98" s="246">
        <v>63.3</v>
      </c>
      <c r="AK98" s="247">
        <v>2022</v>
      </c>
      <c r="AL98" s="167"/>
      <c r="AM98" s="167"/>
      <c r="AN98" s="167"/>
      <c r="AO98" s="167"/>
      <c r="AP98" s="167"/>
    </row>
    <row r="99" spans="1:42" ht="49.5" customHeight="1">
      <c r="A99" s="287">
        <v>6</v>
      </c>
      <c r="B99" s="287">
        <v>0</v>
      </c>
      <c r="C99" s="287">
        <v>3</v>
      </c>
      <c r="D99" s="287">
        <v>0</v>
      </c>
      <c r="E99" s="287">
        <v>7</v>
      </c>
      <c r="F99" s="287">
        <v>0</v>
      </c>
      <c r="G99" s="287">
        <v>2</v>
      </c>
      <c r="H99" s="287">
        <v>0</v>
      </c>
      <c r="I99" s="287">
        <v>1</v>
      </c>
      <c r="J99" s="287">
        <v>2</v>
      </c>
      <c r="K99" s="287">
        <v>0</v>
      </c>
      <c r="L99" s="287">
        <v>1</v>
      </c>
      <c r="M99" s="287">
        <v>1</v>
      </c>
      <c r="N99" s="287">
        <v>0</v>
      </c>
      <c r="O99" s="287">
        <v>2</v>
      </c>
      <c r="P99" s="287">
        <v>0</v>
      </c>
      <c r="Q99" s="287">
        <v>0</v>
      </c>
      <c r="R99" s="287">
        <v>0</v>
      </c>
      <c r="S99" s="287">
        <v>1</v>
      </c>
      <c r="T99" s="287">
        <v>2</v>
      </c>
      <c r="U99" s="287">
        <v>0</v>
      </c>
      <c r="V99" s="287">
        <v>1</v>
      </c>
      <c r="W99" s="287">
        <v>0</v>
      </c>
      <c r="X99" s="287">
        <v>4</v>
      </c>
      <c r="Y99" s="287">
        <v>0</v>
      </c>
      <c r="Z99" s="287">
        <v>0</v>
      </c>
      <c r="AA99" s="287">
        <v>0</v>
      </c>
      <c r="AB99" s="288" t="s">
        <v>732</v>
      </c>
      <c r="AC99" s="190" t="s">
        <v>321</v>
      </c>
      <c r="AD99" s="246">
        <v>0</v>
      </c>
      <c r="AE99" s="248">
        <v>939.4</v>
      </c>
      <c r="AF99" s="246">
        <v>0</v>
      </c>
      <c r="AG99" s="246">
        <v>0</v>
      </c>
      <c r="AH99" s="246">
        <v>0</v>
      </c>
      <c r="AI99" s="246">
        <v>0</v>
      </c>
      <c r="AJ99" s="246">
        <v>939.4</v>
      </c>
      <c r="AK99" s="247">
        <v>2022</v>
      </c>
      <c r="AL99" s="167"/>
      <c r="AM99" s="167"/>
      <c r="AN99" s="167"/>
      <c r="AO99" s="167"/>
      <c r="AP99" s="167"/>
    </row>
    <row r="100" spans="1:42" ht="49.5" customHeight="1">
      <c r="A100" s="287">
        <v>6</v>
      </c>
      <c r="B100" s="287">
        <v>0</v>
      </c>
      <c r="C100" s="287">
        <v>3</v>
      </c>
      <c r="D100" s="287">
        <v>0</v>
      </c>
      <c r="E100" s="287">
        <v>7</v>
      </c>
      <c r="F100" s="287">
        <v>0</v>
      </c>
      <c r="G100" s="287">
        <v>2</v>
      </c>
      <c r="H100" s="287">
        <v>0</v>
      </c>
      <c r="I100" s="287">
        <v>1</v>
      </c>
      <c r="J100" s="287">
        <v>2</v>
      </c>
      <c r="K100" s="287">
        <v>0</v>
      </c>
      <c r="L100" s="287">
        <v>1</v>
      </c>
      <c r="M100" s="287" t="s">
        <v>120</v>
      </c>
      <c r="N100" s="287">
        <v>0</v>
      </c>
      <c r="O100" s="287">
        <v>2</v>
      </c>
      <c r="P100" s="287">
        <v>0</v>
      </c>
      <c r="Q100" s="287">
        <v>0</v>
      </c>
      <c r="R100" s="287">
        <v>0</v>
      </c>
      <c r="S100" s="287">
        <v>1</v>
      </c>
      <c r="T100" s="287">
        <v>2</v>
      </c>
      <c r="U100" s="287">
        <v>0</v>
      </c>
      <c r="V100" s="287">
        <v>1</v>
      </c>
      <c r="W100" s="287">
        <v>0</v>
      </c>
      <c r="X100" s="287">
        <v>5</v>
      </c>
      <c r="Y100" s="287" t="s">
        <v>745</v>
      </c>
      <c r="Z100" s="287">
        <v>0</v>
      </c>
      <c r="AA100" s="287">
        <v>1</v>
      </c>
      <c r="AB100" s="288" t="s">
        <v>733</v>
      </c>
      <c r="AC100" s="190" t="s">
        <v>321</v>
      </c>
      <c r="AD100" s="246">
        <v>0</v>
      </c>
      <c r="AE100" s="248">
        <v>94</v>
      </c>
      <c r="AF100" s="246">
        <v>73.099999999999994</v>
      </c>
      <c r="AG100" s="246">
        <v>73.099999999999994</v>
      </c>
      <c r="AH100" s="246">
        <v>73.099999999999994</v>
      </c>
      <c r="AI100" s="246">
        <v>73.099999999999994</v>
      </c>
      <c r="AJ100" s="246">
        <f>SUM(AD100:AI100)</f>
        <v>386.4</v>
      </c>
      <c r="AK100" s="247">
        <v>2022</v>
      </c>
      <c r="AL100" s="167"/>
      <c r="AM100" s="167"/>
      <c r="AN100" s="167"/>
      <c r="AO100" s="167"/>
      <c r="AP100" s="167"/>
    </row>
    <row r="101" spans="1:42" ht="32.25" customHeight="1">
      <c r="A101" s="212"/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>
        <v>0</v>
      </c>
      <c r="R101" s="212">
        <v>0</v>
      </c>
      <c r="S101" s="212">
        <v>1</v>
      </c>
      <c r="T101" s="212">
        <v>2</v>
      </c>
      <c r="U101" s="212">
        <v>0</v>
      </c>
      <c r="V101" s="212">
        <v>1</v>
      </c>
      <c r="W101" s="212">
        <v>0</v>
      </c>
      <c r="X101" s="212">
        <v>5</v>
      </c>
      <c r="Y101" s="212" t="s">
        <v>745</v>
      </c>
      <c r="Z101" s="212">
        <v>0</v>
      </c>
      <c r="AA101" s="212">
        <v>0</v>
      </c>
      <c r="AB101" s="278" t="s">
        <v>734</v>
      </c>
      <c r="AC101" s="190" t="s">
        <v>323</v>
      </c>
      <c r="AD101" s="246">
        <v>0</v>
      </c>
      <c r="AE101" s="261">
        <v>41</v>
      </c>
      <c r="AF101" s="264">
        <v>41</v>
      </c>
      <c r="AG101" s="246">
        <v>0</v>
      </c>
      <c r="AH101" s="246">
        <v>0</v>
      </c>
      <c r="AI101" s="246">
        <v>0</v>
      </c>
      <c r="AJ101" s="246">
        <v>41</v>
      </c>
      <c r="AK101" s="247">
        <v>2022</v>
      </c>
      <c r="AL101" s="167"/>
      <c r="AM101" s="167"/>
      <c r="AN101" s="167"/>
      <c r="AO101" s="167"/>
      <c r="AP101" s="167"/>
    </row>
    <row r="102" spans="1:42" ht="35.25" customHeight="1">
      <c r="A102" s="215"/>
      <c r="B102" s="215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27" t="s">
        <v>629</v>
      </c>
      <c r="AC102" s="217" t="s">
        <v>321</v>
      </c>
      <c r="AD102" s="257">
        <f>AD108</f>
        <v>0</v>
      </c>
      <c r="AE102" s="257">
        <f t="shared" ref="AE102:AJ102" si="14">AE108</f>
        <v>288</v>
      </c>
      <c r="AF102" s="257">
        <v>0</v>
      </c>
      <c r="AG102" s="257">
        <f t="shared" si="14"/>
        <v>0</v>
      </c>
      <c r="AH102" s="257">
        <f t="shared" si="14"/>
        <v>0</v>
      </c>
      <c r="AI102" s="257">
        <f t="shared" si="14"/>
        <v>0</v>
      </c>
      <c r="AJ102" s="257">
        <f t="shared" si="14"/>
        <v>288</v>
      </c>
      <c r="AK102" s="254">
        <v>2022</v>
      </c>
      <c r="AL102" s="167"/>
      <c r="AM102" s="167"/>
      <c r="AN102" s="167"/>
      <c r="AO102" s="167"/>
      <c r="AP102" s="167"/>
    </row>
    <row r="103" spans="1:42" ht="33.75" customHeight="1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192" t="s">
        <v>630</v>
      </c>
      <c r="AC103" s="190" t="s">
        <v>322</v>
      </c>
      <c r="AD103" s="246">
        <v>10</v>
      </c>
      <c r="AE103" s="248">
        <v>38.5</v>
      </c>
      <c r="AF103" s="246">
        <v>18</v>
      </c>
      <c r="AG103" s="246">
        <v>15</v>
      </c>
      <c r="AH103" s="246">
        <v>15</v>
      </c>
      <c r="AI103" s="246">
        <v>15</v>
      </c>
      <c r="AJ103" s="246">
        <v>100</v>
      </c>
      <c r="AK103" s="247">
        <v>2022</v>
      </c>
      <c r="AL103" s="167"/>
      <c r="AM103" s="167"/>
      <c r="AN103" s="167"/>
      <c r="AO103" s="167"/>
      <c r="AP103" s="167"/>
    </row>
    <row r="104" spans="1:42" ht="35.25" customHeight="1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28" t="s">
        <v>631</v>
      </c>
      <c r="AC104" s="190" t="s">
        <v>523</v>
      </c>
      <c r="AD104" s="246" t="s">
        <v>524</v>
      </c>
      <c r="AE104" s="248" t="s">
        <v>524</v>
      </c>
      <c r="AF104" s="246" t="s">
        <v>524</v>
      </c>
      <c r="AG104" s="246" t="s">
        <v>524</v>
      </c>
      <c r="AH104" s="246" t="s">
        <v>524</v>
      </c>
      <c r="AI104" s="246" t="s">
        <v>524</v>
      </c>
      <c r="AJ104" s="246" t="s">
        <v>524</v>
      </c>
      <c r="AK104" s="247">
        <v>2022</v>
      </c>
      <c r="AL104" s="167"/>
      <c r="AM104" s="167"/>
      <c r="AN104" s="167"/>
      <c r="AO104" s="167"/>
      <c r="AP104" s="167"/>
    </row>
    <row r="105" spans="1:42" ht="64.5" customHeight="1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28" t="s">
        <v>632</v>
      </c>
      <c r="AC105" s="190" t="s">
        <v>322</v>
      </c>
      <c r="AD105" s="246">
        <v>11</v>
      </c>
      <c r="AE105" s="248">
        <v>13.5</v>
      </c>
      <c r="AF105" s="264">
        <v>12</v>
      </c>
      <c r="AG105" s="246">
        <v>12</v>
      </c>
      <c r="AH105" s="246">
        <v>12</v>
      </c>
      <c r="AI105" s="246">
        <v>13</v>
      </c>
      <c r="AJ105" s="246">
        <v>100</v>
      </c>
      <c r="AK105" s="247">
        <v>2022</v>
      </c>
      <c r="AL105" s="167"/>
      <c r="AM105" s="167"/>
      <c r="AN105" s="167"/>
      <c r="AO105" s="167"/>
      <c r="AP105" s="167"/>
    </row>
    <row r="106" spans="1:42" ht="59.25" customHeight="1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28" t="s">
        <v>633</v>
      </c>
      <c r="AC106" s="190" t="s">
        <v>523</v>
      </c>
      <c r="AD106" s="246" t="s">
        <v>524</v>
      </c>
      <c r="AE106" s="248" t="s">
        <v>524</v>
      </c>
      <c r="AF106" s="246" t="s">
        <v>524</v>
      </c>
      <c r="AG106" s="246" t="s">
        <v>524</v>
      </c>
      <c r="AH106" s="246" t="s">
        <v>524</v>
      </c>
      <c r="AI106" s="246" t="s">
        <v>524</v>
      </c>
      <c r="AJ106" s="246" t="s">
        <v>524</v>
      </c>
      <c r="AK106" s="247">
        <v>2022</v>
      </c>
      <c r="AL106" s="167"/>
      <c r="AM106" s="167"/>
      <c r="AN106" s="167"/>
      <c r="AO106" s="167"/>
      <c r="AP106" s="167"/>
    </row>
    <row r="107" spans="1:42" ht="72.75" customHeight="1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28" t="s">
        <v>634</v>
      </c>
      <c r="AC107" s="190" t="s">
        <v>322</v>
      </c>
      <c r="AD107" s="246">
        <v>48</v>
      </c>
      <c r="AE107" s="261">
        <v>47</v>
      </c>
      <c r="AF107" s="264">
        <v>48</v>
      </c>
      <c r="AG107" s="246">
        <v>50</v>
      </c>
      <c r="AH107" s="246">
        <v>52</v>
      </c>
      <c r="AI107" s="246">
        <v>52</v>
      </c>
      <c r="AJ107" s="246">
        <v>100</v>
      </c>
      <c r="AK107" s="247">
        <v>2022</v>
      </c>
      <c r="AL107" s="167"/>
      <c r="AM107" s="167"/>
      <c r="AN107" s="167"/>
      <c r="AO107" s="167"/>
      <c r="AP107" s="167"/>
    </row>
    <row r="108" spans="1:42" ht="53.25" customHeight="1">
      <c r="A108" s="268">
        <v>6</v>
      </c>
      <c r="B108" s="268">
        <v>0</v>
      </c>
      <c r="C108" s="268">
        <v>3</v>
      </c>
      <c r="D108" s="268">
        <v>0</v>
      </c>
      <c r="E108" s="268">
        <v>7</v>
      </c>
      <c r="F108" s="268">
        <v>0</v>
      </c>
      <c r="G108" s="268">
        <v>2</v>
      </c>
      <c r="H108" s="268">
        <v>0</v>
      </c>
      <c r="I108" s="268">
        <v>1</v>
      </c>
      <c r="J108" s="268">
        <v>2</v>
      </c>
      <c r="K108" s="268">
        <v>0</v>
      </c>
      <c r="L108" s="268">
        <v>2</v>
      </c>
      <c r="M108" s="268">
        <v>2</v>
      </c>
      <c r="N108" s="268">
        <v>0</v>
      </c>
      <c r="O108" s="268">
        <v>0</v>
      </c>
      <c r="P108" s="268">
        <v>3</v>
      </c>
      <c r="Q108" s="268">
        <v>0</v>
      </c>
      <c r="R108" s="268">
        <v>0</v>
      </c>
      <c r="S108" s="268">
        <v>1</v>
      </c>
      <c r="T108" s="268">
        <v>2</v>
      </c>
      <c r="U108" s="268">
        <v>0</v>
      </c>
      <c r="V108" s="268">
        <v>2</v>
      </c>
      <c r="W108" s="268">
        <v>0</v>
      </c>
      <c r="X108" s="268">
        <v>3</v>
      </c>
      <c r="Y108" s="268" t="s">
        <v>746</v>
      </c>
      <c r="Z108" s="268">
        <v>0</v>
      </c>
      <c r="AA108" s="268">
        <v>1</v>
      </c>
      <c r="AB108" s="262" t="s">
        <v>739</v>
      </c>
      <c r="AC108" s="263" t="s">
        <v>172</v>
      </c>
      <c r="AD108" s="264">
        <v>0</v>
      </c>
      <c r="AE108" s="261">
        <v>288</v>
      </c>
      <c r="AF108" s="264">
        <v>0</v>
      </c>
      <c r="AG108" s="264">
        <v>0</v>
      </c>
      <c r="AH108" s="264">
        <v>0</v>
      </c>
      <c r="AI108" s="264">
        <v>0</v>
      </c>
      <c r="AJ108" s="264">
        <v>288</v>
      </c>
      <c r="AK108" s="247">
        <v>2022</v>
      </c>
      <c r="AL108" s="167"/>
      <c r="AM108" s="167"/>
      <c r="AN108" s="167"/>
      <c r="AO108" s="167"/>
      <c r="AP108" s="167"/>
    </row>
    <row r="109" spans="1:42" ht="51" customHeight="1">
      <c r="A109" s="212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212"/>
      <c r="P109" s="212"/>
      <c r="Q109" s="212">
        <v>0</v>
      </c>
      <c r="R109" s="212">
        <v>0</v>
      </c>
      <c r="S109" s="212">
        <v>1</v>
      </c>
      <c r="T109" s="212">
        <v>2</v>
      </c>
      <c r="U109" s="212">
        <v>0</v>
      </c>
      <c r="V109" s="212">
        <v>2</v>
      </c>
      <c r="W109" s="212">
        <v>0</v>
      </c>
      <c r="X109" s="212">
        <v>3</v>
      </c>
      <c r="Y109" s="212" t="s">
        <v>746</v>
      </c>
      <c r="Z109" s="212">
        <v>0</v>
      </c>
      <c r="AA109" s="212">
        <v>1</v>
      </c>
      <c r="AB109" s="207" t="s">
        <v>740</v>
      </c>
      <c r="AC109" s="190" t="s">
        <v>322</v>
      </c>
      <c r="AD109" s="246">
        <v>20</v>
      </c>
      <c r="AE109" s="261">
        <v>33</v>
      </c>
      <c r="AF109" s="246">
        <v>0</v>
      </c>
      <c r="AG109" s="246">
        <v>0</v>
      </c>
      <c r="AH109" s="246">
        <v>0</v>
      </c>
      <c r="AI109" s="246">
        <v>0</v>
      </c>
      <c r="AJ109" s="246">
        <v>100</v>
      </c>
      <c r="AK109" s="247">
        <v>2022</v>
      </c>
      <c r="AL109" s="167"/>
      <c r="AM109" s="167"/>
      <c r="AN109" s="167"/>
      <c r="AO109" s="167"/>
      <c r="AP109" s="167"/>
    </row>
    <row r="110" spans="1:42" ht="54" customHeight="1">
      <c r="A110" s="215"/>
      <c r="B110" s="215"/>
      <c r="C110" s="215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6" t="s">
        <v>635</v>
      </c>
      <c r="AC110" s="217" t="s">
        <v>321</v>
      </c>
      <c r="AD110" s="252">
        <f>AD113+AD119+AD121+AD115+AD123+AD117</f>
        <v>4836.8999999999996</v>
      </c>
      <c r="AE110" s="252">
        <f>AE113+AE119+AE121+AE115+AE123+AE117</f>
        <v>4223.3</v>
      </c>
      <c r="AF110" s="252">
        <f>AF113+AF119+AF121+AF115+AF123+AF117</f>
        <v>3300</v>
      </c>
      <c r="AG110" s="252">
        <f t="shared" ref="AG110:AJ110" si="15">AG113+AG119+AG121+AG115+AG123+AG117</f>
        <v>4340</v>
      </c>
      <c r="AH110" s="252">
        <f t="shared" si="15"/>
        <v>3340</v>
      </c>
      <c r="AI110" s="252">
        <f t="shared" si="15"/>
        <v>3340</v>
      </c>
      <c r="AJ110" s="252">
        <f t="shared" si="15"/>
        <v>23380.2</v>
      </c>
      <c r="AK110" s="254">
        <v>2022</v>
      </c>
      <c r="AL110" s="167"/>
      <c r="AM110" s="167"/>
      <c r="AN110" s="167"/>
      <c r="AO110" s="167"/>
      <c r="AP110" s="167"/>
    </row>
    <row r="111" spans="1:42" ht="51" customHeight="1">
      <c r="A111" s="212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23" t="s">
        <v>636</v>
      </c>
      <c r="AC111" s="190" t="s">
        <v>322</v>
      </c>
      <c r="AD111" s="246">
        <v>100</v>
      </c>
      <c r="AE111" s="264">
        <v>100</v>
      </c>
      <c r="AF111" s="246">
        <v>100</v>
      </c>
      <c r="AG111" s="246">
        <v>100</v>
      </c>
      <c r="AH111" s="246">
        <v>100</v>
      </c>
      <c r="AI111" s="246">
        <v>100</v>
      </c>
      <c r="AJ111" s="246">
        <v>100</v>
      </c>
      <c r="AK111" s="247">
        <v>2022</v>
      </c>
      <c r="AL111" s="167"/>
      <c r="AM111" s="167"/>
      <c r="AN111" s="167"/>
      <c r="AO111" s="167"/>
      <c r="AP111" s="167"/>
    </row>
    <row r="112" spans="1:42" ht="60.75" customHeight="1">
      <c r="A112" s="212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23" t="s">
        <v>637</v>
      </c>
      <c r="AC112" s="190" t="s">
        <v>322</v>
      </c>
      <c r="AD112" s="246">
        <v>100</v>
      </c>
      <c r="AE112" s="264">
        <v>100</v>
      </c>
      <c r="AF112" s="246">
        <v>100</v>
      </c>
      <c r="AG112" s="246">
        <v>100</v>
      </c>
      <c r="AH112" s="246">
        <v>100</v>
      </c>
      <c r="AI112" s="246">
        <v>100</v>
      </c>
      <c r="AJ112" s="246">
        <v>100</v>
      </c>
      <c r="AK112" s="247">
        <v>2022</v>
      </c>
      <c r="AL112" s="167"/>
      <c r="AM112" s="167"/>
      <c r="AN112" s="167"/>
      <c r="AO112" s="167"/>
      <c r="AP112" s="167"/>
    </row>
    <row r="113" spans="1:42" ht="62.25" customHeight="1">
      <c r="A113" s="210">
        <v>6</v>
      </c>
      <c r="B113" s="210">
        <v>0</v>
      </c>
      <c r="C113" s="210">
        <v>3</v>
      </c>
      <c r="D113" s="210">
        <v>0</v>
      </c>
      <c r="E113" s="210">
        <v>7</v>
      </c>
      <c r="F113" s="210">
        <v>0</v>
      </c>
      <c r="G113" s="210">
        <v>2</v>
      </c>
      <c r="H113" s="210">
        <v>0</v>
      </c>
      <c r="I113" s="210">
        <v>1</v>
      </c>
      <c r="J113" s="210">
        <v>2</v>
      </c>
      <c r="K113" s="210">
        <v>0</v>
      </c>
      <c r="L113" s="210">
        <v>3</v>
      </c>
      <c r="M113" s="210">
        <v>2</v>
      </c>
      <c r="N113" s="210">
        <v>0</v>
      </c>
      <c r="O113" s="210">
        <v>0</v>
      </c>
      <c r="P113" s="210">
        <v>1</v>
      </c>
      <c r="Q113" s="210">
        <v>0</v>
      </c>
      <c r="R113" s="210">
        <v>0</v>
      </c>
      <c r="S113" s="210">
        <v>1</v>
      </c>
      <c r="T113" s="210">
        <v>2</v>
      </c>
      <c r="U113" s="210">
        <v>0</v>
      </c>
      <c r="V113" s="210">
        <v>3</v>
      </c>
      <c r="W113" s="210">
        <v>0</v>
      </c>
      <c r="X113" s="210">
        <v>1</v>
      </c>
      <c r="Y113" s="210" t="s">
        <v>746</v>
      </c>
      <c r="Z113" s="210">
        <v>0</v>
      </c>
      <c r="AA113" s="210">
        <v>1</v>
      </c>
      <c r="AB113" s="211" t="s">
        <v>638</v>
      </c>
      <c r="AC113" s="190" t="s">
        <v>321</v>
      </c>
      <c r="AD113" s="246">
        <v>1319</v>
      </c>
      <c r="AE113" s="248">
        <v>2586</v>
      </c>
      <c r="AF113" s="246">
        <v>2700</v>
      </c>
      <c r="AG113" s="246">
        <v>4000</v>
      </c>
      <c r="AH113" s="246">
        <v>3000</v>
      </c>
      <c r="AI113" s="246">
        <v>3000</v>
      </c>
      <c r="AJ113" s="246">
        <f>SUM(AD113:AI113)</f>
        <v>16605</v>
      </c>
      <c r="AK113" s="247">
        <v>2022</v>
      </c>
      <c r="AL113" s="167"/>
      <c r="AM113" s="167"/>
      <c r="AN113" s="167"/>
      <c r="AO113" s="167"/>
      <c r="AP113" s="167"/>
    </row>
    <row r="114" spans="1:42" ht="53.25" customHeight="1">
      <c r="A114" s="212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212"/>
      <c r="P114" s="212"/>
      <c r="Q114" s="212">
        <v>0</v>
      </c>
      <c r="R114" s="212">
        <v>0</v>
      </c>
      <c r="S114" s="212">
        <v>1</v>
      </c>
      <c r="T114" s="212">
        <v>2</v>
      </c>
      <c r="U114" s="212">
        <v>0</v>
      </c>
      <c r="V114" s="212">
        <v>3</v>
      </c>
      <c r="W114" s="212">
        <v>0</v>
      </c>
      <c r="X114" s="212">
        <v>1</v>
      </c>
      <c r="Y114" s="212" t="s">
        <v>746</v>
      </c>
      <c r="Z114" s="212">
        <v>0</v>
      </c>
      <c r="AA114" s="212">
        <v>1</v>
      </c>
      <c r="AB114" s="189" t="s">
        <v>639</v>
      </c>
      <c r="AC114" s="190" t="s">
        <v>322</v>
      </c>
      <c r="AD114" s="246">
        <v>86</v>
      </c>
      <c r="AE114" s="261">
        <v>28.6</v>
      </c>
      <c r="AF114" s="246">
        <v>14.28</v>
      </c>
      <c r="AG114" s="246">
        <v>0</v>
      </c>
      <c r="AH114" s="246">
        <v>0</v>
      </c>
      <c r="AI114" s="246">
        <v>0</v>
      </c>
      <c r="AJ114" s="246">
        <v>100</v>
      </c>
      <c r="AK114" s="247">
        <v>2022</v>
      </c>
    </row>
    <row r="115" spans="1:42" ht="61.5" customHeight="1">
      <c r="A115" s="210">
        <v>6</v>
      </c>
      <c r="B115" s="210">
        <v>0</v>
      </c>
      <c r="C115" s="210">
        <v>3</v>
      </c>
      <c r="D115" s="210">
        <v>0</v>
      </c>
      <c r="E115" s="210">
        <v>7</v>
      </c>
      <c r="F115" s="210">
        <v>0</v>
      </c>
      <c r="G115" s="210">
        <v>2</v>
      </c>
      <c r="H115" s="210">
        <v>0</v>
      </c>
      <c r="I115" s="210">
        <v>1</v>
      </c>
      <c r="J115" s="210">
        <v>2</v>
      </c>
      <c r="K115" s="210">
        <v>0</v>
      </c>
      <c r="L115" s="210">
        <v>3</v>
      </c>
      <c r="M115" s="210">
        <v>2</v>
      </c>
      <c r="N115" s="210">
        <v>0</v>
      </c>
      <c r="O115" s="210">
        <v>0</v>
      </c>
      <c r="P115" s="210">
        <v>2</v>
      </c>
      <c r="Q115" s="210">
        <v>0</v>
      </c>
      <c r="R115" s="210">
        <v>0</v>
      </c>
      <c r="S115" s="210">
        <v>1</v>
      </c>
      <c r="T115" s="210">
        <v>2</v>
      </c>
      <c r="U115" s="210">
        <v>0</v>
      </c>
      <c r="V115" s="210">
        <v>3</v>
      </c>
      <c r="W115" s="210">
        <v>0</v>
      </c>
      <c r="X115" s="210">
        <v>2</v>
      </c>
      <c r="Y115" s="210" t="s">
        <v>746</v>
      </c>
      <c r="Z115" s="210">
        <v>0</v>
      </c>
      <c r="AA115" s="210">
        <v>1</v>
      </c>
      <c r="AB115" s="211" t="s">
        <v>640</v>
      </c>
      <c r="AC115" s="190" t="s">
        <v>321</v>
      </c>
      <c r="AD115" s="248">
        <v>150</v>
      </c>
      <c r="AE115" s="248">
        <v>119</v>
      </c>
      <c r="AF115" s="246">
        <v>0</v>
      </c>
      <c r="AG115" s="246">
        <v>200</v>
      </c>
      <c r="AH115" s="246">
        <v>200</v>
      </c>
      <c r="AI115" s="246">
        <v>200</v>
      </c>
      <c r="AJ115" s="248">
        <f>SUM(AD115:AI115)</f>
        <v>869</v>
      </c>
      <c r="AK115" s="247">
        <v>2022</v>
      </c>
    </row>
    <row r="116" spans="1:42" ht="75.75" customHeight="1">
      <c r="A116" s="210"/>
      <c r="B116" s="210"/>
      <c r="C116" s="210"/>
      <c r="D116" s="210"/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2"/>
      <c r="P116" s="212"/>
      <c r="Q116" s="212">
        <v>0</v>
      </c>
      <c r="R116" s="212">
        <v>0</v>
      </c>
      <c r="S116" s="212">
        <v>1</v>
      </c>
      <c r="T116" s="212">
        <v>2</v>
      </c>
      <c r="U116" s="212">
        <v>0</v>
      </c>
      <c r="V116" s="212">
        <v>3</v>
      </c>
      <c r="W116" s="212">
        <v>0</v>
      </c>
      <c r="X116" s="212">
        <v>2</v>
      </c>
      <c r="Y116" s="212" t="s">
        <v>746</v>
      </c>
      <c r="Z116" s="212">
        <v>0</v>
      </c>
      <c r="AA116" s="212">
        <v>1</v>
      </c>
      <c r="AB116" s="189" t="s">
        <v>641</v>
      </c>
      <c r="AC116" s="190" t="s">
        <v>324</v>
      </c>
      <c r="AD116" s="246">
        <v>4</v>
      </c>
      <c r="AE116" s="261">
        <v>7</v>
      </c>
      <c r="AF116" s="246">
        <v>4</v>
      </c>
      <c r="AG116" s="246">
        <v>7</v>
      </c>
      <c r="AH116" s="246">
        <v>7</v>
      </c>
      <c r="AI116" s="246">
        <v>7</v>
      </c>
      <c r="AJ116" s="246">
        <v>7</v>
      </c>
      <c r="AK116" s="247">
        <v>2022</v>
      </c>
    </row>
    <row r="117" spans="1:42" ht="62.25" customHeight="1">
      <c r="A117" s="210">
        <v>6</v>
      </c>
      <c r="B117" s="210">
        <v>0</v>
      </c>
      <c r="C117" s="210">
        <v>3</v>
      </c>
      <c r="D117" s="210">
        <v>0</v>
      </c>
      <c r="E117" s="210">
        <v>7</v>
      </c>
      <c r="F117" s="210">
        <v>0</v>
      </c>
      <c r="G117" s="210">
        <v>2</v>
      </c>
      <c r="H117" s="210">
        <v>0</v>
      </c>
      <c r="I117" s="210">
        <v>1</v>
      </c>
      <c r="J117" s="210">
        <v>2</v>
      </c>
      <c r="K117" s="210">
        <v>0</v>
      </c>
      <c r="L117" s="210">
        <v>3</v>
      </c>
      <c r="M117" s="210">
        <v>1</v>
      </c>
      <c r="N117" s="210">
        <v>0</v>
      </c>
      <c r="O117" s="210">
        <v>9</v>
      </c>
      <c r="P117" s="210">
        <v>2</v>
      </c>
      <c r="Q117" s="210">
        <v>0</v>
      </c>
      <c r="R117" s="210">
        <v>0</v>
      </c>
      <c r="S117" s="210">
        <v>1</v>
      </c>
      <c r="T117" s="210">
        <v>2</v>
      </c>
      <c r="U117" s="210">
        <v>0</v>
      </c>
      <c r="V117" s="210">
        <v>3</v>
      </c>
      <c r="W117" s="210">
        <v>0</v>
      </c>
      <c r="X117" s="210">
        <v>3</v>
      </c>
      <c r="Y117" s="210">
        <v>0</v>
      </c>
      <c r="Z117" s="210">
        <v>0</v>
      </c>
      <c r="AA117" s="210">
        <v>1</v>
      </c>
      <c r="AB117" s="189" t="s">
        <v>716</v>
      </c>
      <c r="AC117" s="190" t="s">
        <v>172</v>
      </c>
      <c r="AD117" s="246">
        <v>270</v>
      </c>
      <c r="AE117" s="248">
        <v>424</v>
      </c>
      <c r="AF117" s="246">
        <v>0</v>
      </c>
      <c r="AG117" s="246">
        <v>0</v>
      </c>
      <c r="AH117" s="246">
        <v>0</v>
      </c>
      <c r="AI117" s="246">
        <v>0</v>
      </c>
      <c r="AJ117" s="246">
        <f>SUM(AD117:AI117)</f>
        <v>694</v>
      </c>
      <c r="AK117" s="247">
        <v>2022</v>
      </c>
    </row>
    <row r="118" spans="1:42" ht="46.5" customHeight="1">
      <c r="A118" s="210"/>
      <c r="B118" s="210"/>
      <c r="C118" s="210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2"/>
      <c r="P118" s="212"/>
      <c r="Q118" s="212">
        <v>0</v>
      </c>
      <c r="R118" s="290">
        <v>0</v>
      </c>
      <c r="S118" s="290">
        <v>1</v>
      </c>
      <c r="T118" s="290">
        <v>2</v>
      </c>
      <c r="U118" s="290">
        <v>0</v>
      </c>
      <c r="V118" s="290">
        <v>3</v>
      </c>
      <c r="W118" s="290">
        <v>0</v>
      </c>
      <c r="X118" s="290">
        <v>3</v>
      </c>
      <c r="Y118" s="290">
        <v>0</v>
      </c>
      <c r="Z118" s="290">
        <v>0</v>
      </c>
      <c r="AA118" s="290">
        <v>1</v>
      </c>
      <c r="AB118" s="229" t="s">
        <v>642</v>
      </c>
      <c r="AC118" s="190" t="s">
        <v>483</v>
      </c>
      <c r="AD118" s="246">
        <v>3</v>
      </c>
      <c r="AE118" s="248">
        <v>0</v>
      </c>
      <c r="AF118" s="246">
        <v>0</v>
      </c>
      <c r="AG118" s="246">
        <v>0</v>
      </c>
      <c r="AH118" s="246">
        <v>0</v>
      </c>
      <c r="AI118" s="246">
        <v>0</v>
      </c>
      <c r="AJ118" s="246">
        <f>SUM(AD118:AI118)</f>
        <v>3</v>
      </c>
      <c r="AK118" s="247">
        <v>2022</v>
      </c>
    </row>
    <row r="119" spans="1:42" ht="30.75" customHeight="1">
      <c r="A119" s="210">
        <v>6</v>
      </c>
      <c r="B119" s="210">
        <v>0</v>
      </c>
      <c r="C119" s="210">
        <v>3</v>
      </c>
      <c r="D119" s="210">
        <v>0</v>
      </c>
      <c r="E119" s="210">
        <v>7</v>
      </c>
      <c r="F119" s="210">
        <v>0</v>
      </c>
      <c r="G119" s="210">
        <v>2</v>
      </c>
      <c r="H119" s="210">
        <v>0</v>
      </c>
      <c r="I119" s="210">
        <v>1</v>
      </c>
      <c r="J119" s="210">
        <v>2</v>
      </c>
      <c r="K119" s="210">
        <v>0</v>
      </c>
      <c r="L119" s="210">
        <v>3</v>
      </c>
      <c r="M119" s="210">
        <v>2</v>
      </c>
      <c r="N119" s="210">
        <v>0</v>
      </c>
      <c r="O119" s="210">
        <v>0</v>
      </c>
      <c r="P119" s="210">
        <v>4</v>
      </c>
      <c r="Q119" s="230">
        <v>0</v>
      </c>
      <c r="R119" s="230">
        <v>0</v>
      </c>
      <c r="S119" s="230">
        <v>1</v>
      </c>
      <c r="T119" s="230">
        <v>2</v>
      </c>
      <c r="U119" s="230">
        <v>0</v>
      </c>
      <c r="V119" s="230">
        <v>3</v>
      </c>
      <c r="W119" s="230">
        <v>0</v>
      </c>
      <c r="X119" s="230">
        <v>4</v>
      </c>
      <c r="Y119" s="230" t="s">
        <v>746</v>
      </c>
      <c r="Z119" s="230">
        <v>0</v>
      </c>
      <c r="AA119" s="230">
        <v>1</v>
      </c>
      <c r="AB119" s="207" t="s">
        <v>695</v>
      </c>
      <c r="AC119" s="190" t="s">
        <v>172</v>
      </c>
      <c r="AD119" s="246">
        <v>1230</v>
      </c>
      <c r="AE119" s="248">
        <v>750</v>
      </c>
      <c r="AF119" s="246">
        <v>140</v>
      </c>
      <c r="AG119" s="246">
        <v>140</v>
      </c>
      <c r="AH119" s="246">
        <v>140</v>
      </c>
      <c r="AI119" s="246">
        <v>140</v>
      </c>
      <c r="AJ119" s="246">
        <f>SUM(AD119:AI119)</f>
        <v>2540</v>
      </c>
      <c r="AK119" s="247">
        <v>2022</v>
      </c>
    </row>
    <row r="120" spans="1:42" ht="45" customHeight="1">
      <c r="A120" s="210"/>
      <c r="B120" s="210"/>
      <c r="C120" s="210"/>
      <c r="D120" s="210"/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2"/>
      <c r="P120" s="212"/>
      <c r="Q120" s="212">
        <v>0</v>
      </c>
      <c r="R120" s="212">
        <v>0</v>
      </c>
      <c r="S120" s="212">
        <v>1</v>
      </c>
      <c r="T120" s="212">
        <v>2</v>
      </c>
      <c r="U120" s="212">
        <v>0</v>
      </c>
      <c r="V120" s="212">
        <v>3</v>
      </c>
      <c r="W120" s="212">
        <v>0</v>
      </c>
      <c r="X120" s="212">
        <v>4</v>
      </c>
      <c r="Y120" s="212" t="s">
        <v>746</v>
      </c>
      <c r="Z120" s="212">
        <v>0</v>
      </c>
      <c r="AA120" s="212">
        <v>1</v>
      </c>
      <c r="AB120" s="206" t="s">
        <v>516</v>
      </c>
      <c r="AC120" s="190" t="s">
        <v>322</v>
      </c>
      <c r="AD120" s="246">
        <v>100</v>
      </c>
      <c r="AE120" s="261">
        <v>100</v>
      </c>
      <c r="AF120" s="246">
        <v>100</v>
      </c>
      <c r="AG120" s="246">
        <v>100</v>
      </c>
      <c r="AH120" s="246">
        <v>100</v>
      </c>
      <c r="AI120" s="246">
        <v>100</v>
      </c>
      <c r="AJ120" s="246">
        <v>100</v>
      </c>
      <c r="AK120" s="247">
        <v>2022</v>
      </c>
    </row>
    <row r="121" spans="1:42" ht="52.5" customHeight="1">
      <c r="A121" s="210">
        <v>6</v>
      </c>
      <c r="B121" s="210">
        <v>0</v>
      </c>
      <c r="C121" s="210">
        <v>3</v>
      </c>
      <c r="D121" s="210">
        <v>0</v>
      </c>
      <c r="E121" s="210">
        <v>7</v>
      </c>
      <c r="F121" s="210">
        <v>0</v>
      </c>
      <c r="G121" s="210">
        <v>2</v>
      </c>
      <c r="H121" s="210">
        <v>0</v>
      </c>
      <c r="I121" s="210">
        <v>1</v>
      </c>
      <c r="J121" s="210">
        <v>2</v>
      </c>
      <c r="K121" s="210">
        <v>0</v>
      </c>
      <c r="L121" s="210">
        <v>3</v>
      </c>
      <c r="M121" s="210">
        <v>2</v>
      </c>
      <c r="N121" s="210">
        <v>0</v>
      </c>
      <c r="O121" s="210">
        <v>0</v>
      </c>
      <c r="P121" s="210">
        <v>5</v>
      </c>
      <c r="Q121" s="210">
        <v>0</v>
      </c>
      <c r="R121" s="210">
        <v>0</v>
      </c>
      <c r="S121" s="210">
        <v>1</v>
      </c>
      <c r="T121" s="210">
        <v>2</v>
      </c>
      <c r="U121" s="210">
        <v>0</v>
      </c>
      <c r="V121" s="210">
        <v>3</v>
      </c>
      <c r="W121" s="210">
        <v>0</v>
      </c>
      <c r="X121" s="210">
        <v>5</v>
      </c>
      <c r="Y121" s="210" t="s">
        <v>746</v>
      </c>
      <c r="Z121" s="210">
        <v>0</v>
      </c>
      <c r="AA121" s="210">
        <v>1</v>
      </c>
      <c r="AB121" s="214" t="s">
        <v>643</v>
      </c>
      <c r="AC121" s="190" t="s">
        <v>172</v>
      </c>
      <c r="AD121" s="246">
        <v>161</v>
      </c>
      <c r="AE121" s="248">
        <v>268</v>
      </c>
      <c r="AF121" s="246">
        <v>460</v>
      </c>
      <c r="AG121" s="246">
        <v>0</v>
      </c>
      <c r="AH121" s="246">
        <v>0</v>
      </c>
      <c r="AI121" s="246">
        <v>0</v>
      </c>
      <c r="AJ121" s="246">
        <f>SUM(AD121:AI121)</f>
        <v>889</v>
      </c>
      <c r="AK121" s="247">
        <v>2022</v>
      </c>
    </row>
    <row r="122" spans="1:42" ht="45" customHeight="1">
      <c r="A122" s="210"/>
      <c r="B122" s="210"/>
      <c r="C122" s="210"/>
      <c r="D122" s="210"/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>
        <v>0</v>
      </c>
      <c r="R122" s="210">
        <v>0</v>
      </c>
      <c r="S122" s="210">
        <v>1</v>
      </c>
      <c r="T122" s="210">
        <v>2</v>
      </c>
      <c r="U122" s="210">
        <v>0</v>
      </c>
      <c r="V122" s="210">
        <v>3</v>
      </c>
      <c r="W122" s="210">
        <v>0</v>
      </c>
      <c r="X122" s="210">
        <v>5</v>
      </c>
      <c r="Y122" s="210" t="s">
        <v>746</v>
      </c>
      <c r="Z122" s="210">
        <v>0</v>
      </c>
      <c r="AA122" s="210">
        <v>1</v>
      </c>
      <c r="AB122" s="206" t="s">
        <v>517</v>
      </c>
      <c r="AC122" s="190" t="s">
        <v>322</v>
      </c>
      <c r="AD122" s="246">
        <v>100</v>
      </c>
      <c r="AE122" s="261">
        <v>100</v>
      </c>
      <c r="AF122" s="246">
        <v>100</v>
      </c>
      <c r="AG122" s="246">
        <v>100</v>
      </c>
      <c r="AH122" s="246">
        <v>100</v>
      </c>
      <c r="AI122" s="246">
        <v>100</v>
      </c>
      <c r="AJ122" s="246">
        <v>100</v>
      </c>
      <c r="AK122" s="247">
        <v>2022</v>
      </c>
    </row>
    <row r="123" spans="1:42" ht="62.25" customHeight="1">
      <c r="A123" s="210">
        <v>6</v>
      </c>
      <c r="B123" s="210">
        <v>0</v>
      </c>
      <c r="C123" s="210">
        <v>3</v>
      </c>
      <c r="D123" s="210">
        <v>0</v>
      </c>
      <c r="E123" s="210">
        <v>7</v>
      </c>
      <c r="F123" s="210">
        <v>0</v>
      </c>
      <c r="G123" s="210">
        <v>2</v>
      </c>
      <c r="H123" s="210">
        <v>0</v>
      </c>
      <c r="I123" s="210">
        <v>1</v>
      </c>
      <c r="J123" s="210">
        <v>2</v>
      </c>
      <c r="K123" s="210">
        <v>0</v>
      </c>
      <c r="L123" s="210">
        <v>3</v>
      </c>
      <c r="M123" s="210">
        <v>2</v>
      </c>
      <c r="N123" s="210">
        <v>0</v>
      </c>
      <c r="O123" s="210">
        <v>0</v>
      </c>
      <c r="P123" s="210">
        <v>6</v>
      </c>
      <c r="Q123" s="210">
        <v>0</v>
      </c>
      <c r="R123" s="210">
        <v>0</v>
      </c>
      <c r="S123" s="210">
        <v>1</v>
      </c>
      <c r="T123" s="210">
        <v>2</v>
      </c>
      <c r="U123" s="210">
        <v>0</v>
      </c>
      <c r="V123" s="210">
        <v>3</v>
      </c>
      <c r="W123" s="210">
        <v>0</v>
      </c>
      <c r="X123" s="210">
        <v>6</v>
      </c>
      <c r="Y123" s="210" t="s">
        <v>746</v>
      </c>
      <c r="Z123" s="210">
        <v>0</v>
      </c>
      <c r="AA123" s="210">
        <v>1</v>
      </c>
      <c r="AB123" s="211" t="s">
        <v>644</v>
      </c>
      <c r="AC123" s="190" t="s">
        <v>321</v>
      </c>
      <c r="AD123" s="246">
        <v>1706.9</v>
      </c>
      <c r="AE123" s="248">
        <v>76.3</v>
      </c>
      <c r="AF123" s="246">
        <v>0</v>
      </c>
      <c r="AG123" s="246">
        <v>0</v>
      </c>
      <c r="AH123" s="246">
        <v>0</v>
      </c>
      <c r="AI123" s="246">
        <v>0</v>
      </c>
      <c r="AJ123" s="246">
        <f>SUM(AD123:AI123)</f>
        <v>1783.2</v>
      </c>
      <c r="AK123" s="247">
        <v>2022</v>
      </c>
      <c r="AL123" s="167"/>
      <c r="AM123" s="167"/>
      <c r="AN123" s="167"/>
      <c r="AO123" s="167"/>
      <c r="AP123" s="167"/>
    </row>
    <row r="124" spans="1:42" ht="47.25" customHeight="1">
      <c r="A124" s="212"/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212"/>
      <c r="P124" s="212"/>
      <c r="Q124" s="212">
        <v>0</v>
      </c>
      <c r="R124" s="212">
        <v>0</v>
      </c>
      <c r="S124" s="212">
        <v>1</v>
      </c>
      <c r="T124" s="212">
        <v>2</v>
      </c>
      <c r="U124" s="212">
        <v>0</v>
      </c>
      <c r="V124" s="212">
        <v>3</v>
      </c>
      <c r="W124" s="212">
        <v>0</v>
      </c>
      <c r="X124" s="212">
        <v>6</v>
      </c>
      <c r="Y124" s="212" t="s">
        <v>746</v>
      </c>
      <c r="Z124" s="212">
        <v>0</v>
      </c>
      <c r="AA124" s="212">
        <v>1</v>
      </c>
      <c r="AB124" s="189" t="s">
        <v>744</v>
      </c>
      <c r="AC124" s="190" t="s">
        <v>322</v>
      </c>
      <c r="AD124" s="246">
        <v>86</v>
      </c>
      <c r="AE124" s="261">
        <v>100</v>
      </c>
      <c r="AF124" s="246">
        <v>100</v>
      </c>
      <c r="AG124" s="246">
        <v>100</v>
      </c>
      <c r="AH124" s="246">
        <v>100</v>
      </c>
      <c r="AI124" s="246">
        <v>100</v>
      </c>
      <c r="AJ124" s="246">
        <v>100</v>
      </c>
      <c r="AK124" s="247">
        <v>2022</v>
      </c>
    </row>
    <row r="125" spans="1:42" ht="78.75" customHeight="1">
      <c r="A125" s="210">
        <v>6</v>
      </c>
      <c r="B125" s="210">
        <v>0</v>
      </c>
      <c r="C125" s="210">
        <v>3</v>
      </c>
      <c r="D125" s="210">
        <v>0</v>
      </c>
      <c r="E125" s="210">
        <v>7</v>
      </c>
      <c r="F125" s="210">
        <v>0</v>
      </c>
      <c r="G125" s="210">
        <v>2</v>
      </c>
      <c r="H125" s="210">
        <v>0</v>
      </c>
      <c r="I125" s="210">
        <v>1</v>
      </c>
      <c r="J125" s="210">
        <v>2</v>
      </c>
      <c r="K125" s="210">
        <v>0</v>
      </c>
      <c r="L125" s="210">
        <v>3</v>
      </c>
      <c r="M125" s="210">
        <v>1</v>
      </c>
      <c r="N125" s="210">
        <v>0</v>
      </c>
      <c r="O125" s="210">
        <v>4</v>
      </c>
      <c r="P125" s="210">
        <v>4</v>
      </c>
      <c r="Q125" s="210">
        <v>0</v>
      </c>
      <c r="R125" s="210">
        <v>0</v>
      </c>
      <c r="S125" s="210">
        <v>1</v>
      </c>
      <c r="T125" s="210">
        <v>2</v>
      </c>
      <c r="U125" s="210">
        <v>0</v>
      </c>
      <c r="V125" s="210">
        <v>3</v>
      </c>
      <c r="W125" s="210">
        <v>0</v>
      </c>
      <c r="X125" s="210">
        <v>7</v>
      </c>
      <c r="Y125" s="210">
        <v>0</v>
      </c>
      <c r="Z125" s="210">
        <v>0</v>
      </c>
      <c r="AA125" s="210">
        <v>1</v>
      </c>
      <c r="AB125" s="214" t="s">
        <v>712</v>
      </c>
      <c r="AC125" s="190" t="s">
        <v>172</v>
      </c>
      <c r="AD125" s="246">
        <v>0</v>
      </c>
      <c r="AE125" s="261">
        <v>0</v>
      </c>
      <c r="AF125" s="246">
        <v>0</v>
      </c>
      <c r="AG125" s="246">
        <v>0</v>
      </c>
      <c r="AH125" s="246">
        <v>0</v>
      </c>
      <c r="AI125" s="246">
        <v>0</v>
      </c>
      <c r="AJ125" s="246">
        <f>SUM(AD125:AI125)</f>
        <v>0</v>
      </c>
      <c r="AK125" s="247">
        <v>2022</v>
      </c>
    </row>
    <row r="126" spans="1:42" ht="57.75" customHeight="1">
      <c r="A126" s="210"/>
      <c r="B126" s="210"/>
      <c r="C126" s="210"/>
      <c r="D126" s="210"/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>
        <v>0</v>
      </c>
      <c r="R126" s="210">
        <v>0</v>
      </c>
      <c r="S126" s="210">
        <v>1</v>
      </c>
      <c r="T126" s="210">
        <v>2</v>
      </c>
      <c r="U126" s="210">
        <v>0</v>
      </c>
      <c r="V126" s="210">
        <v>3</v>
      </c>
      <c r="W126" s="210">
        <v>0</v>
      </c>
      <c r="X126" s="210">
        <v>7</v>
      </c>
      <c r="Y126" s="210">
        <v>0</v>
      </c>
      <c r="Z126" s="210">
        <v>0</v>
      </c>
      <c r="AA126" s="210">
        <v>1</v>
      </c>
      <c r="AB126" s="206" t="s">
        <v>741</v>
      </c>
      <c r="AC126" s="190" t="s">
        <v>322</v>
      </c>
      <c r="AD126" s="246">
        <v>0</v>
      </c>
      <c r="AE126" s="261">
        <v>28.6</v>
      </c>
      <c r="AF126" s="246">
        <v>0</v>
      </c>
      <c r="AG126" s="246">
        <v>0</v>
      </c>
      <c r="AH126" s="246">
        <v>0</v>
      </c>
      <c r="AI126" s="246">
        <v>0</v>
      </c>
      <c r="AJ126" s="246">
        <v>100</v>
      </c>
      <c r="AK126" s="247">
        <v>2022</v>
      </c>
    </row>
    <row r="127" spans="1:42" ht="78.75" customHeight="1">
      <c r="A127" s="210">
        <v>6</v>
      </c>
      <c r="B127" s="210">
        <v>0</v>
      </c>
      <c r="C127" s="210">
        <v>3</v>
      </c>
      <c r="D127" s="210">
        <v>0</v>
      </c>
      <c r="E127" s="210">
        <v>7</v>
      </c>
      <c r="F127" s="210">
        <v>0</v>
      </c>
      <c r="G127" s="210">
        <v>2</v>
      </c>
      <c r="H127" s="210">
        <v>0</v>
      </c>
      <c r="I127" s="210">
        <v>1</v>
      </c>
      <c r="J127" s="210">
        <v>2</v>
      </c>
      <c r="K127" s="210">
        <v>0</v>
      </c>
      <c r="L127" s="210">
        <v>3</v>
      </c>
      <c r="M127" s="210" t="s">
        <v>120</v>
      </c>
      <c r="N127" s="210">
        <v>0</v>
      </c>
      <c r="O127" s="210">
        <v>4</v>
      </c>
      <c r="P127" s="210">
        <v>4</v>
      </c>
      <c r="Q127" s="210">
        <v>0</v>
      </c>
      <c r="R127" s="210">
        <v>0</v>
      </c>
      <c r="S127" s="210">
        <v>1</v>
      </c>
      <c r="T127" s="210">
        <v>2</v>
      </c>
      <c r="U127" s="210">
        <v>0</v>
      </c>
      <c r="V127" s="210">
        <v>3</v>
      </c>
      <c r="W127" s="210">
        <v>0</v>
      </c>
      <c r="X127" s="210">
        <v>8</v>
      </c>
      <c r="Y127" s="210">
        <v>0</v>
      </c>
      <c r="Z127" s="210">
        <v>0</v>
      </c>
      <c r="AA127" s="210">
        <v>1</v>
      </c>
      <c r="AB127" s="214" t="s">
        <v>711</v>
      </c>
      <c r="AC127" s="190" t="s">
        <v>172</v>
      </c>
      <c r="AD127" s="246">
        <v>0</v>
      </c>
      <c r="AE127" s="261">
        <v>0</v>
      </c>
      <c r="AF127" s="246">
        <v>0</v>
      </c>
      <c r="AG127" s="246">
        <v>0</v>
      </c>
      <c r="AH127" s="246">
        <v>0</v>
      </c>
      <c r="AI127" s="246">
        <v>0</v>
      </c>
      <c r="AJ127" s="246">
        <f>SUM(AD127:AI127)</f>
        <v>0</v>
      </c>
      <c r="AK127" s="247">
        <v>2022</v>
      </c>
    </row>
    <row r="128" spans="1:42" ht="57.75" customHeight="1">
      <c r="A128" s="210"/>
      <c r="B128" s="210"/>
      <c r="C128" s="210"/>
      <c r="D128" s="210"/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>
        <v>0</v>
      </c>
      <c r="R128" s="210">
        <v>0</v>
      </c>
      <c r="S128" s="210">
        <v>1</v>
      </c>
      <c r="T128" s="210">
        <v>2</v>
      </c>
      <c r="U128" s="210">
        <v>0</v>
      </c>
      <c r="V128" s="210">
        <v>3</v>
      </c>
      <c r="W128" s="210">
        <v>0</v>
      </c>
      <c r="X128" s="210">
        <v>8</v>
      </c>
      <c r="Y128" s="210">
        <v>0</v>
      </c>
      <c r="Z128" s="210">
        <v>0</v>
      </c>
      <c r="AA128" s="210">
        <v>1</v>
      </c>
      <c r="AB128" s="206" t="s">
        <v>742</v>
      </c>
      <c r="AC128" s="190" t="s">
        <v>322</v>
      </c>
      <c r="AD128" s="246">
        <v>0</v>
      </c>
      <c r="AE128" s="261">
        <v>28.6</v>
      </c>
      <c r="AF128" s="246">
        <v>0</v>
      </c>
      <c r="AG128" s="246">
        <v>0</v>
      </c>
      <c r="AH128" s="246">
        <v>0</v>
      </c>
      <c r="AI128" s="246">
        <v>0</v>
      </c>
      <c r="AJ128" s="246">
        <v>0</v>
      </c>
      <c r="AK128" s="247">
        <v>2022</v>
      </c>
    </row>
    <row r="129" spans="1:37" ht="54.75" customHeight="1">
      <c r="A129" s="215"/>
      <c r="B129" s="215"/>
      <c r="C129" s="215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6" t="s">
        <v>645</v>
      </c>
      <c r="AC129" s="217" t="s">
        <v>321</v>
      </c>
      <c r="AD129" s="252">
        <f>AD133+AD142+AD144</f>
        <v>2198.3000000000002</v>
      </c>
      <c r="AE129" s="252">
        <f t="shared" ref="AE129:AJ129" si="16">AE133+AE142+AE144</f>
        <v>2168.4</v>
      </c>
      <c r="AF129" s="252">
        <v>1658.2</v>
      </c>
      <c r="AG129" s="252">
        <f t="shared" si="16"/>
        <v>1658.2</v>
      </c>
      <c r="AH129" s="252">
        <f t="shared" si="16"/>
        <v>1658.2</v>
      </c>
      <c r="AI129" s="252">
        <f t="shared" si="16"/>
        <v>1658.2</v>
      </c>
      <c r="AJ129" s="252">
        <f t="shared" si="16"/>
        <v>10999.500000000002</v>
      </c>
      <c r="AK129" s="254">
        <v>2022</v>
      </c>
    </row>
    <row r="130" spans="1:37" ht="66.75" customHeight="1">
      <c r="A130" s="212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189" t="s">
        <v>646</v>
      </c>
      <c r="AC130" s="190" t="s">
        <v>322</v>
      </c>
      <c r="AD130" s="246">
        <v>1.3</v>
      </c>
      <c r="AE130" s="261">
        <v>1.5</v>
      </c>
      <c r="AF130" s="248">
        <v>1.5</v>
      </c>
      <c r="AG130" s="248">
        <v>1.5</v>
      </c>
      <c r="AH130" s="248">
        <v>1.6</v>
      </c>
      <c r="AI130" s="246">
        <v>1.6</v>
      </c>
      <c r="AJ130" s="246">
        <v>100</v>
      </c>
      <c r="AK130" s="247">
        <v>2022</v>
      </c>
    </row>
    <row r="131" spans="1:37" ht="48" customHeight="1">
      <c r="A131" s="212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189" t="s">
        <v>647</v>
      </c>
      <c r="AC131" s="190" t="s">
        <v>523</v>
      </c>
      <c r="AD131" s="246" t="s">
        <v>524</v>
      </c>
      <c r="AE131" s="261" t="s">
        <v>524</v>
      </c>
      <c r="AF131" s="246" t="s">
        <v>524</v>
      </c>
      <c r="AG131" s="246" t="s">
        <v>524</v>
      </c>
      <c r="AH131" s="246" t="s">
        <v>524</v>
      </c>
      <c r="AI131" s="246" t="s">
        <v>524</v>
      </c>
      <c r="AJ131" s="246" t="s">
        <v>524</v>
      </c>
      <c r="AK131" s="247">
        <v>2022</v>
      </c>
    </row>
    <row r="132" spans="1:37" ht="64.5" customHeight="1">
      <c r="A132" s="212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189" t="s">
        <v>648</v>
      </c>
      <c r="AC132" s="190" t="s">
        <v>322</v>
      </c>
      <c r="AD132" s="246">
        <v>14</v>
      </c>
      <c r="AE132" s="261">
        <v>14</v>
      </c>
      <c r="AF132" s="246">
        <v>14</v>
      </c>
      <c r="AG132" s="246">
        <v>14</v>
      </c>
      <c r="AH132" s="246">
        <v>14</v>
      </c>
      <c r="AI132" s="246">
        <v>14</v>
      </c>
      <c r="AJ132" s="246">
        <v>100</v>
      </c>
      <c r="AK132" s="247">
        <v>2022</v>
      </c>
    </row>
    <row r="133" spans="1:37" ht="68.25" customHeight="1">
      <c r="A133" s="210"/>
      <c r="B133" s="210"/>
      <c r="C133" s="210"/>
      <c r="D133" s="210"/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31" t="s">
        <v>649</v>
      </c>
      <c r="AC133" s="190" t="s">
        <v>321</v>
      </c>
      <c r="AD133" s="246">
        <f>AD134+AD135</f>
        <v>2144.3000000000002</v>
      </c>
      <c r="AE133" s="246">
        <f t="shared" ref="AE133" si="17">AE134+AE135</f>
        <v>2132.4</v>
      </c>
      <c r="AF133" s="246">
        <v>1658.2</v>
      </c>
      <c r="AG133" s="246">
        <v>1658.2</v>
      </c>
      <c r="AH133" s="246">
        <v>1658.2</v>
      </c>
      <c r="AI133" s="246">
        <v>1658.2</v>
      </c>
      <c r="AJ133" s="246">
        <f>SUM(AD133:AI133)</f>
        <v>10909.500000000002</v>
      </c>
      <c r="AK133" s="247">
        <v>2022</v>
      </c>
    </row>
    <row r="134" spans="1:37" ht="48" customHeight="1">
      <c r="A134" s="210">
        <v>6</v>
      </c>
      <c r="B134" s="210">
        <v>0</v>
      </c>
      <c r="C134" s="210">
        <v>3</v>
      </c>
      <c r="D134" s="210">
        <v>0</v>
      </c>
      <c r="E134" s="210">
        <v>7</v>
      </c>
      <c r="F134" s="210">
        <v>0</v>
      </c>
      <c r="G134" s="210">
        <v>2</v>
      </c>
      <c r="H134" s="210">
        <v>0</v>
      </c>
      <c r="I134" s="210">
        <v>1</v>
      </c>
      <c r="J134" s="210">
        <v>2</v>
      </c>
      <c r="K134" s="210">
        <v>0</v>
      </c>
      <c r="L134" s="210">
        <v>4</v>
      </c>
      <c r="M134" s="210" t="s">
        <v>120</v>
      </c>
      <c r="N134" s="210">
        <v>0</v>
      </c>
      <c r="O134" s="210">
        <v>2</v>
      </c>
      <c r="P134" s="210">
        <v>5</v>
      </c>
      <c r="Q134" s="210">
        <v>0</v>
      </c>
      <c r="R134" s="210">
        <v>0</v>
      </c>
      <c r="S134" s="210">
        <v>1</v>
      </c>
      <c r="T134" s="210">
        <v>2</v>
      </c>
      <c r="U134" s="210">
        <v>0</v>
      </c>
      <c r="V134" s="210">
        <v>4</v>
      </c>
      <c r="W134" s="210">
        <v>0</v>
      </c>
      <c r="X134" s="210">
        <v>2</v>
      </c>
      <c r="Y134" s="210" t="s">
        <v>745</v>
      </c>
      <c r="Z134" s="210">
        <v>0</v>
      </c>
      <c r="AA134" s="210">
        <v>0</v>
      </c>
      <c r="AB134" s="231" t="s">
        <v>376</v>
      </c>
      <c r="AC134" s="190" t="s">
        <v>172</v>
      </c>
      <c r="AD134" s="246">
        <v>1693.2</v>
      </c>
      <c r="AE134" s="248">
        <v>1693.2</v>
      </c>
      <c r="AF134" s="246">
        <v>1658.2</v>
      </c>
      <c r="AG134" s="246">
        <v>1658.2</v>
      </c>
      <c r="AH134" s="246">
        <v>1658.2</v>
      </c>
      <c r="AI134" s="246">
        <v>1658.2</v>
      </c>
      <c r="AJ134" s="246">
        <f>SUM(AD134:AI134)</f>
        <v>10019.200000000001</v>
      </c>
      <c r="AK134" s="247">
        <v>2022</v>
      </c>
    </row>
    <row r="135" spans="1:37" ht="74.25" customHeight="1">
      <c r="A135" s="232">
        <v>6</v>
      </c>
      <c r="B135" s="210">
        <v>0</v>
      </c>
      <c r="C135" s="210">
        <v>3</v>
      </c>
      <c r="D135" s="210">
        <v>0</v>
      </c>
      <c r="E135" s="210">
        <v>7</v>
      </c>
      <c r="F135" s="210">
        <v>0</v>
      </c>
      <c r="G135" s="210">
        <v>2</v>
      </c>
      <c r="H135" s="210">
        <v>0</v>
      </c>
      <c r="I135" s="210">
        <v>1</v>
      </c>
      <c r="J135" s="210">
        <v>2</v>
      </c>
      <c r="K135" s="210">
        <v>0</v>
      </c>
      <c r="L135" s="210">
        <v>4</v>
      </c>
      <c r="M135" s="210">
        <v>1</v>
      </c>
      <c r="N135" s="210">
        <v>0</v>
      </c>
      <c r="O135" s="210">
        <v>2</v>
      </c>
      <c r="P135" s="210">
        <v>5</v>
      </c>
      <c r="Q135" s="210">
        <v>0</v>
      </c>
      <c r="R135" s="210">
        <v>0</v>
      </c>
      <c r="S135" s="210">
        <v>1</v>
      </c>
      <c r="T135" s="210">
        <v>2</v>
      </c>
      <c r="U135" s="210">
        <v>0</v>
      </c>
      <c r="V135" s="210">
        <v>4</v>
      </c>
      <c r="W135" s="210">
        <v>0</v>
      </c>
      <c r="X135" s="210">
        <v>2</v>
      </c>
      <c r="Y135" s="210">
        <v>0</v>
      </c>
      <c r="Z135" s="210">
        <v>0</v>
      </c>
      <c r="AA135" s="210">
        <v>0</v>
      </c>
      <c r="AB135" s="233" t="s">
        <v>264</v>
      </c>
      <c r="AC135" s="190" t="s">
        <v>172</v>
      </c>
      <c r="AD135" s="246">
        <v>451.1</v>
      </c>
      <c r="AE135" s="248">
        <v>439.2</v>
      </c>
      <c r="AF135" s="246">
        <v>0</v>
      </c>
      <c r="AG135" s="246">
        <v>0</v>
      </c>
      <c r="AH135" s="246">
        <v>0</v>
      </c>
      <c r="AI135" s="246">
        <v>0</v>
      </c>
      <c r="AJ135" s="246">
        <f>SUM(AD135:AI135)</f>
        <v>890.3</v>
      </c>
      <c r="AK135" s="247">
        <v>2022</v>
      </c>
    </row>
    <row r="136" spans="1:37" ht="78" customHeight="1">
      <c r="A136" s="232"/>
      <c r="B136" s="210"/>
      <c r="C136" s="210"/>
      <c r="D136" s="210"/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2"/>
      <c r="P136" s="212"/>
      <c r="Q136" s="212">
        <v>0</v>
      </c>
      <c r="R136" s="212">
        <v>0</v>
      </c>
      <c r="S136" s="212">
        <v>1</v>
      </c>
      <c r="T136" s="212">
        <v>2</v>
      </c>
      <c r="U136" s="212">
        <v>0</v>
      </c>
      <c r="V136" s="212">
        <v>4</v>
      </c>
      <c r="W136" s="212">
        <v>0</v>
      </c>
      <c r="X136" s="212">
        <v>2</v>
      </c>
      <c r="Y136" s="212">
        <v>0</v>
      </c>
      <c r="Z136" s="212">
        <v>0</v>
      </c>
      <c r="AA136" s="212">
        <v>1</v>
      </c>
      <c r="AB136" s="189" t="s">
        <v>650</v>
      </c>
      <c r="AC136" s="190" t="s">
        <v>322</v>
      </c>
      <c r="AD136" s="246">
        <v>100</v>
      </c>
      <c r="AE136" s="261">
        <v>100</v>
      </c>
      <c r="AF136" s="246">
        <v>100</v>
      </c>
      <c r="AG136" s="246">
        <v>100</v>
      </c>
      <c r="AH136" s="246">
        <v>100</v>
      </c>
      <c r="AI136" s="246">
        <v>100</v>
      </c>
      <c r="AJ136" s="246">
        <v>100</v>
      </c>
      <c r="AK136" s="247">
        <v>2022</v>
      </c>
    </row>
    <row r="137" spans="1:37" ht="39" customHeight="1">
      <c r="A137" s="173"/>
      <c r="B137" s="234"/>
      <c r="C137" s="234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2"/>
      <c r="P137" s="212"/>
      <c r="Q137" s="212">
        <v>0</v>
      </c>
      <c r="R137" s="212">
        <v>0</v>
      </c>
      <c r="S137" s="212">
        <v>1</v>
      </c>
      <c r="T137" s="212">
        <v>2</v>
      </c>
      <c r="U137" s="212">
        <v>0</v>
      </c>
      <c r="V137" s="212">
        <v>4</v>
      </c>
      <c r="W137" s="212">
        <v>0</v>
      </c>
      <c r="X137" s="212">
        <v>2</v>
      </c>
      <c r="Y137" s="212">
        <v>0</v>
      </c>
      <c r="Z137" s="212">
        <v>0</v>
      </c>
      <c r="AA137" s="212">
        <v>2</v>
      </c>
      <c r="AB137" s="189" t="s">
        <v>651</v>
      </c>
      <c r="AC137" s="190" t="s">
        <v>322</v>
      </c>
      <c r="AD137" s="246">
        <v>14</v>
      </c>
      <c r="AE137" s="261">
        <v>13</v>
      </c>
      <c r="AF137" s="246">
        <v>13</v>
      </c>
      <c r="AG137" s="246">
        <v>13</v>
      </c>
      <c r="AH137" s="246">
        <v>13</v>
      </c>
      <c r="AI137" s="246">
        <v>13</v>
      </c>
      <c r="AJ137" s="246">
        <v>100</v>
      </c>
      <c r="AK137" s="247">
        <v>2022</v>
      </c>
    </row>
    <row r="138" spans="1:37" ht="62.25" customHeight="1">
      <c r="A138" s="173"/>
      <c r="B138" s="234"/>
      <c r="C138" s="234"/>
      <c r="D138" s="210"/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2"/>
      <c r="P138" s="212"/>
      <c r="Q138" s="212">
        <v>0</v>
      </c>
      <c r="R138" s="212">
        <v>0</v>
      </c>
      <c r="S138" s="212">
        <v>1</v>
      </c>
      <c r="T138" s="212">
        <v>2</v>
      </c>
      <c r="U138" s="212">
        <v>0</v>
      </c>
      <c r="V138" s="212">
        <v>4</v>
      </c>
      <c r="W138" s="212">
        <v>0</v>
      </c>
      <c r="X138" s="212">
        <v>2</v>
      </c>
      <c r="Y138" s="212">
        <v>0</v>
      </c>
      <c r="Z138" s="212">
        <v>0</v>
      </c>
      <c r="AA138" s="212">
        <v>3</v>
      </c>
      <c r="AB138" s="189" t="s">
        <v>697</v>
      </c>
      <c r="AC138" s="190" t="s">
        <v>322</v>
      </c>
      <c r="AD138" s="246">
        <v>100</v>
      </c>
      <c r="AE138" s="261">
        <v>100</v>
      </c>
      <c r="AF138" s="246">
        <v>100</v>
      </c>
      <c r="AG138" s="246">
        <v>100</v>
      </c>
      <c r="AH138" s="246">
        <v>100</v>
      </c>
      <c r="AI138" s="246">
        <v>100</v>
      </c>
      <c r="AJ138" s="246">
        <v>100</v>
      </c>
      <c r="AK138" s="247">
        <v>2022</v>
      </c>
    </row>
    <row r="139" spans="1:37" ht="66" customHeight="1">
      <c r="A139" s="173"/>
      <c r="B139" s="234"/>
      <c r="C139" s="234"/>
      <c r="D139" s="210"/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2"/>
      <c r="P139" s="212"/>
      <c r="Q139" s="212">
        <v>0</v>
      </c>
      <c r="R139" s="212">
        <v>0</v>
      </c>
      <c r="S139" s="212">
        <v>1</v>
      </c>
      <c r="T139" s="212">
        <v>2</v>
      </c>
      <c r="U139" s="212">
        <v>0</v>
      </c>
      <c r="V139" s="212">
        <v>4</v>
      </c>
      <c r="W139" s="212">
        <v>0</v>
      </c>
      <c r="X139" s="212">
        <v>2</v>
      </c>
      <c r="Y139" s="212">
        <v>0</v>
      </c>
      <c r="Z139" s="212">
        <v>0</v>
      </c>
      <c r="AA139" s="212">
        <v>4</v>
      </c>
      <c r="AB139" s="189" t="s">
        <v>698</v>
      </c>
      <c r="AC139" s="190" t="s">
        <v>322</v>
      </c>
      <c r="AD139" s="246">
        <v>100</v>
      </c>
      <c r="AE139" s="261">
        <v>100</v>
      </c>
      <c r="AF139" s="246">
        <v>100</v>
      </c>
      <c r="AG139" s="246">
        <v>100</v>
      </c>
      <c r="AH139" s="246">
        <v>100</v>
      </c>
      <c r="AI139" s="246">
        <v>100</v>
      </c>
      <c r="AJ139" s="246">
        <v>100</v>
      </c>
      <c r="AK139" s="247">
        <v>2022</v>
      </c>
    </row>
    <row r="140" spans="1:37" ht="61.5" customHeight="1">
      <c r="A140" s="173"/>
      <c r="B140" s="234"/>
      <c r="C140" s="234"/>
      <c r="D140" s="210"/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2"/>
      <c r="P140" s="212"/>
      <c r="Q140" s="212">
        <v>0</v>
      </c>
      <c r="R140" s="212">
        <v>0</v>
      </c>
      <c r="S140" s="212">
        <v>1</v>
      </c>
      <c r="T140" s="212">
        <v>2</v>
      </c>
      <c r="U140" s="212">
        <v>0</v>
      </c>
      <c r="V140" s="212">
        <v>4</v>
      </c>
      <c r="W140" s="212">
        <v>0</v>
      </c>
      <c r="X140" s="212">
        <v>2</v>
      </c>
      <c r="Y140" s="212">
        <v>0</v>
      </c>
      <c r="Z140" s="212">
        <v>0</v>
      </c>
      <c r="AA140" s="212">
        <v>5</v>
      </c>
      <c r="AB140" s="189" t="s">
        <v>699</v>
      </c>
      <c r="AC140" s="190" t="s">
        <v>322</v>
      </c>
      <c r="AD140" s="246">
        <v>100</v>
      </c>
      <c r="AE140" s="261">
        <v>100</v>
      </c>
      <c r="AF140" s="246">
        <v>100</v>
      </c>
      <c r="AG140" s="246">
        <v>100</v>
      </c>
      <c r="AH140" s="246">
        <v>100</v>
      </c>
      <c r="AI140" s="246">
        <v>100</v>
      </c>
      <c r="AJ140" s="246">
        <v>100</v>
      </c>
      <c r="AK140" s="247">
        <v>2022</v>
      </c>
    </row>
    <row r="141" spans="1:37" ht="48" customHeight="1">
      <c r="A141" s="173"/>
      <c r="B141" s="234"/>
      <c r="C141" s="234"/>
      <c r="D141" s="210"/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2"/>
      <c r="P141" s="212"/>
      <c r="Q141" s="212">
        <v>0</v>
      </c>
      <c r="R141" s="212">
        <v>0</v>
      </c>
      <c r="S141" s="212">
        <v>1</v>
      </c>
      <c r="T141" s="212">
        <v>2</v>
      </c>
      <c r="U141" s="212">
        <v>0</v>
      </c>
      <c r="V141" s="212">
        <v>4</v>
      </c>
      <c r="W141" s="212">
        <v>0</v>
      </c>
      <c r="X141" s="212">
        <v>2</v>
      </c>
      <c r="Y141" s="212">
        <v>0</v>
      </c>
      <c r="Z141" s="212">
        <v>0</v>
      </c>
      <c r="AA141" s="212">
        <v>6</v>
      </c>
      <c r="AB141" s="189" t="s">
        <v>700</v>
      </c>
      <c r="AC141" s="190" t="s">
        <v>322</v>
      </c>
      <c r="AD141" s="246">
        <v>100</v>
      </c>
      <c r="AE141" s="261">
        <v>100</v>
      </c>
      <c r="AF141" s="246">
        <v>100</v>
      </c>
      <c r="AG141" s="246">
        <v>100</v>
      </c>
      <c r="AH141" s="246">
        <v>100</v>
      </c>
      <c r="AI141" s="246">
        <v>100</v>
      </c>
      <c r="AJ141" s="246">
        <v>100</v>
      </c>
      <c r="AK141" s="247">
        <v>2022</v>
      </c>
    </row>
    <row r="142" spans="1:37" ht="82.5" customHeight="1">
      <c r="A142" s="232">
        <v>6</v>
      </c>
      <c r="B142" s="210">
        <v>0</v>
      </c>
      <c r="C142" s="210">
        <v>3</v>
      </c>
      <c r="D142" s="210">
        <v>0</v>
      </c>
      <c r="E142" s="210">
        <v>7</v>
      </c>
      <c r="F142" s="210">
        <v>0</v>
      </c>
      <c r="G142" s="210">
        <v>2</v>
      </c>
      <c r="H142" s="210">
        <v>0</v>
      </c>
      <c r="I142" s="210">
        <v>1</v>
      </c>
      <c r="J142" s="210">
        <v>2</v>
      </c>
      <c r="K142" s="210">
        <v>0</v>
      </c>
      <c r="L142" s="210">
        <v>4</v>
      </c>
      <c r="M142" s="210">
        <v>1</v>
      </c>
      <c r="N142" s="210">
        <v>0</v>
      </c>
      <c r="O142" s="210">
        <v>6</v>
      </c>
      <c r="P142" s="210">
        <v>6</v>
      </c>
      <c r="Q142" s="210">
        <v>0</v>
      </c>
      <c r="R142" s="210">
        <v>0</v>
      </c>
      <c r="S142" s="210">
        <v>1</v>
      </c>
      <c r="T142" s="210">
        <v>2</v>
      </c>
      <c r="U142" s="210">
        <v>0</v>
      </c>
      <c r="V142" s="210">
        <v>4</v>
      </c>
      <c r="W142" s="210">
        <v>0</v>
      </c>
      <c r="X142" s="210">
        <v>3</v>
      </c>
      <c r="Y142" s="210">
        <v>0</v>
      </c>
      <c r="Z142" s="210">
        <v>0</v>
      </c>
      <c r="AA142" s="210">
        <v>1</v>
      </c>
      <c r="AB142" s="231" t="s">
        <v>717</v>
      </c>
      <c r="AC142" s="190" t="s">
        <v>172</v>
      </c>
      <c r="AD142" s="246">
        <v>53.5</v>
      </c>
      <c r="AE142" s="248">
        <v>32.4</v>
      </c>
      <c r="AF142" s="246">
        <v>0</v>
      </c>
      <c r="AG142" s="246">
        <v>0</v>
      </c>
      <c r="AH142" s="246">
        <v>0</v>
      </c>
      <c r="AI142" s="246">
        <v>0</v>
      </c>
      <c r="AJ142" s="246">
        <v>85.9</v>
      </c>
      <c r="AK142" s="247">
        <v>2022</v>
      </c>
    </row>
    <row r="143" spans="1:37" ht="43.5" customHeight="1">
      <c r="A143" s="173"/>
      <c r="B143" s="234"/>
      <c r="C143" s="234"/>
      <c r="D143" s="210"/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2"/>
      <c r="P143" s="212"/>
      <c r="Q143" s="212">
        <v>0</v>
      </c>
      <c r="R143" s="212">
        <v>0</v>
      </c>
      <c r="S143" s="212">
        <v>1</v>
      </c>
      <c r="T143" s="212">
        <v>2</v>
      </c>
      <c r="U143" s="212">
        <v>0</v>
      </c>
      <c r="V143" s="212">
        <v>4</v>
      </c>
      <c r="W143" s="212">
        <v>0</v>
      </c>
      <c r="X143" s="212">
        <v>3</v>
      </c>
      <c r="Y143" s="212">
        <v>0</v>
      </c>
      <c r="Z143" s="212">
        <v>0</v>
      </c>
      <c r="AA143" s="212">
        <v>1</v>
      </c>
      <c r="AB143" s="189" t="s">
        <v>652</v>
      </c>
      <c r="AC143" s="190" t="s">
        <v>324</v>
      </c>
      <c r="AD143" s="246">
        <v>217</v>
      </c>
      <c r="AE143" s="261">
        <v>75</v>
      </c>
      <c r="AF143" s="246">
        <v>83</v>
      </c>
      <c r="AG143" s="246">
        <v>80</v>
      </c>
      <c r="AH143" s="246">
        <v>75</v>
      </c>
      <c r="AI143" s="246">
        <v>79</v>
      </c>
      <c r="AJ143" s="246">
        <v>609</v>
      </c>
      <c r="AK143" s="247">
        <v>2022</v>
      </c>
    </row>
    <row r="144" spans="1:37" ht="82.5" customHeight="1">
      <c r="A144" s="232">
        <v>6</v>
      </c>
      <c r="B144" s="210">
        <v>0</v>
      </c>
      <c r="C144" s="210">
        <v>3</v>
      </c>
      <c r="D144" s="210">
        <v>0</v>
      </c>
      <c r="E144" s="210">
        <v>7</v>
      </c>
      <c r="F144" s="210">
        <v>0</v>
      </c>
      <c r="G144" s="210">
        <v>2</v>
      </c>
      <c r="H144" s="210">
        <v>0</v>
      </c>
      <c r="I144" s="210">
        <v>1</v>
      </c>
      <c r="J144" s="210">
        <v>2</v>
      </c>
      <c r="K144" s="210">
        <v>0</v>
      </c>
      <c r="L144" s="210">
        <v>4</v>
      </c>
      <c r="M144" s="210" t="s">
        <v>120</v>
      </c>
      <c r="N144" s="210">
        <v>0</v>
      </c>
      <c r="O144" s="210">
        <v>6</v>
      </c>
      <c r="P144" s="210">
        <v>6</v>
      </c>
      <c r="Q144" s="210">
        <v>0</v>
      </c>
      <c r="R144" s="210">
        <v>0</v>
      </c>
      <c r="S144" s="210">
        <v>1</v>
      </c>
      <c r="T144" s="210">
        <v>2</v>
      </c>
      <c r="U144" s="210">
        <v>0</v>
      </c>
      <c r="V144" s="210">
        <v>4</v>
      </c>
      <c r="W144" s="210">
        <v>0</v>
      </c>
      <c r="X144" s="210">
        <v>4</v>
      </c>
      <c r="Y144" s="210" t="s">
        <v>746</v>
      </c>
      <c r="Z144" s="210">
        <v>0</v>
      </c>
      <c r="AA144" s="210">
        <v>1</v>
      </c>
      <c r="AB144" s="231" t="s">
        <v>719</v>
      </c>
      <c r="AC144" s="190" t="s">
        <v>172</v>
      </c>
      <c r="AD144" s="246">
        <v>0.5</v>
      </c>
      <c r="AE144" s="248">
        <v>3.6</v>
      </c>
      <c r="AF144" s="246">
        <v>0</v>
      </c>
      <c r="AG144" s="246">
        <v>0</v>
      </c>
      <c r="AH144" s="246">
        <v>0</v>
      </c>
      <c r="AI144" s="246">
        <v>0</v>
      </c>
      <c r="AJ144" s="246">
        <v>4.0999999999999996</v>
      </c>
      <c r="AK144" s="247">
        <v>2022</v>
      </c>
    </row>
    <row r="145" spans="1:37" ht="43.5" customHeight="1">
      <c r="A145" s="173"/>
      <c r="B145" s="234"/>
      <c r="C145" s="234"/>
      <c r="D145" s="210"/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2"/>
      <c r="P145" s="212"/>
      <c r="Q145" s="212">
        <v>0</v>
      </c>
      <c r="R145" s="212">
        <v>0</v>
      </c>
      <c r="S145" s="212">
        <v>1</v>
      </c>
      <c r="T145" s="212">
        <v>2</v>
      </c>
      <c r="U145" s="212">
        <v>0</v>
      </c>
      <c r="V145" s="212">
        <v>4</v>
      </c>
      <c r="W145" s="212">
        <v>0</v>
      </c>
      <c r="X145" s="212">
        <v>4</v>
      </c>
      <c r="Y145" s="212" t="s">
        <v>746</v>
      </c>
      <c r="Z145" s="212">
        <v>0</v>
      </c>
      <c r="AA145" s="212">
        <v>1</v>
      </c>
      <c r="AB145" s="189" t="s">
        <v>718</v>
      </c>
      <c r="AC145" s="190" t="s">
        <v>324</v>
      </c>
      <c r="AD145" s="246">
        <v>217</v>
      </c>
      <c r="AE145" s="261">
        <v>75</v>
      </c>
      <c r="AF145" s="246">
        <v>83</v>
      </c>
      <c r="AG145" s="246">
        <v>80</v>
      </c>
      <c r="AH145" s="246">
        <v>75</v>
      </c>
      <c r="AI145" s="246">
        <v>79</v>
      </c>
      <c r="AJ145" s="246">
        <v>609</v>
      </c>
      <c r="AK145" s="247">
        <v>2022</v>
      </c>
    </row>
    <row r="146" spans="1:37" ht="50.25" customHeight="1">
      <c r="A146" s="215"/>
      <c r="B146" s="215"/>
      <c r="C146" s="215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6" t="s">
        <v>653</v>
      </c>
      <c r="AC146" s="217" t="s">
        <v>172</v>
      </c>
      <c r="AD146" s="252">
        <v>0</v>
      </c>
      <c r="AE146" s="252">
        <v>0</v>
      </c>
      <c r="AF146" s="252">
        <v>0</v>
      </c>
      <c r="AG146" s="252">
        <v>0</v>
      </c>
      <c r="AH146" s="252">
        <v>0</v>
      </c>
      <c r="AI146" s="252">
        <v>0</v>
      </c>
      <c r="AJ146" s="253">
        <v>0</v>
      </c>
      <c r="AK146" s="254">
        <v>2022</v>
      </c>
    </row>
    <row r="147" spans="1:37" ht="53.25" customHeight="1">
      <c r="A147" s="212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189" t="s">
        <v>654</v>
      </c>
      <c r="AC147" s="190" t="s">
        <v>322</v>
      </c>
      <c r="AD147" s="251">
        <v>88</v>
      </c>
      <c r="AE147" s="291">
        <v>74</v>
      </c>
      <c r="AF147" s="291">
        <v>73</v>
      </c>
      <c r="AG147" s="251">
        <v>72</v>
      </c>
      <c r="AH147" s="251">
        <v>72</v>
      </c>
      <c r="AI147" s="251">
        <v>72</v>
      </c>
      <c r="AJ147" s="246">
        <v>100</v>
      </c>
      <c r="AK147" s="247">
        <v>2022</v>
      </c>
    </row>
    <row r="148" spans="1:37" ht="30.75" customHeight="1">
      <c r="A148" s="212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189" t="s">
        <v>655</v>
      </c>
      <c r="AC148" s="190" t="s">
        <v>322</v>
      </c>
      <c r="AD148" s="251">
        <v>70</v>
      </c>
      <c r="AE148" s="291">
        <v>75</v>
      </c>
      <c r="AF148" s="251">
        <v>75</v>
      </c>
      <c r="AG148" s="251">
        <v>80</v>
      </c>
      <c r="AH148" s="251">
        <v>80</v>
      </c>
      <c r="AI148" s="251">
        <v>85</v>
      </c>
      <c r="AJ148" s="246">
        <v>85</v>
      </c>
      <c r="AK148" s="247">
        <v>2022</v>
      </c>
    </row>
    <row r="149" spans="1:37" ht="36" customHeight="1">
      <c r="A149" s="212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189" t="s">
        <v>656</v>
      </c>
      <c r="AC149" s="190" t="s">
        <v>523</v>
      </c>
      <c r="AD149" s="246" t="s">
        <v>524</v>
      </c>
      <c r="AE149" s="261" t="s">
        <v>524</v>
      </c>
      <c r="AF149" s="246" t="s">
        <v>524</v>
      </c>
      <c r="AG149" s="246" t="s">
        <v>524</v>
      </c>
      <c r="AH149" s="246" t="s">
        <v>524</v>
      </c>
      <c r="AI149" s="246" t="s">
        <v>524</v>
      </c>
      <c r="AJ149" s="246" t="s">
        <v>524</v>
      </c>
      <c r="AK149" s="247">
        <v>2022</v>
      </c>
    </row>
    <row r="150" spans="1:37" ht="51" customHeight="1">
      <c r="A150" s="212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192" t="s">
        <v>657</v>
      </c>
      <c r="AC150" s="190" t="s">
        <v>322</v>
      </c>
      <c r="AD150" s="246">
        <v>100</v>
      </c>
      <c r="AE150" s="261">
        <v>100</v>
      </c>
      <c r="AF150" s="246">
        <v>100</v>
      </c>
      <c r="AG150" s="246">
        <v>100</v>
      </c>
      <c r="AH150" s="246">
        <v>100</v>
      </c>
      <c r="AI150" s="246">
        <v>100</v>
      </c>
      <c r="AJ150" s="246">
        <v>100</v>
      </c>
      <c r="AK150" s="247">
        <v>2022</v>
      </c>
    </row>
    <row r="151" spans="1:37" ht="46.5" customHeight="1">
      <c r="A151" s="212"/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25" t="s">
        <v>658</v>
      </c>
      <c r="AC151" s="190" t="s">
        <v>523</v>
      </c>
      <c r="AD151" s="246">
        <v>100</v>
      </c>
      <c r="AE151" s="261">
        <v>100</v>
      </c>
      <c r="AF151" s="246">
        <v>100</v>
      </c>
      <c r="AG151" s="246">
        <v>100</v>
      </c>
      <c r="AH151" s="246">
        <v>100</v>
      </c>
      <c r="AI151" s="246">
        <v>100</v>
      </c>
      <c r="AJ151" s="246">
        <v>100</v>
      </c>
      <c r="AK151" s="247">
        <v>2022</v>
      </c>
    </row>
    <row r="152" spans="1:37" ht="49.5" customHeight="1">
      <c r="A152" s="212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25" t="s">
        <v>659</v>
      </c>
      <c r="AC152" s="190" t="s">
        <v>323</v>
      </c>
      <c r="AD152" s="246">
        <v>36</v>
      </c>
      <c r="AE152" s="261">
        <v>26</v>
      </c>
      <c r="AF152" s="246">
        <v>26</v>
      </c>
      <c r="AG152" s="246">
        <v>30</v>
      </c>
      <c r="AH152" s="246">
        <v>30</v>
      </c>
      <c r="AI152" s="246">
        <v>30</v>
      </c>
      <c r="AJ152" s="246">
        <v>176</v>
      </c>
      <c r="AK152" s="247">
        <v>2022</v>
      </c>
    </row>
    <row r="153" spans="1:37" ht="48.75" customHeight="1">
      <c r="A153" s="215"/>
      <c r="B153" s="215"/>
      <c r="C153" s="215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6" t="s">
        <v>660</v>
      </c>
      <c r="AC153" s="217" t="s">
        <v>321</v>
      </c>
      <c r="AD153" s="253">
        <f>AD157+AD161</f>
        <v>2390</v>
      </c>
      <c r="AE153" s="253">
        <f>AE157+AE161</f>
        <v>2447.6999999999998</v>
      </c>
      <c r="AF153" s="253">
        <f>AF157+AF161</f>
        <v>1274.1000000000001</v>
      </c>
      <c r="AG153" s="253">
        <f t="shared" ref="AG153:AJ153" si="18">AG157+AG161</f>
        <v>1274.1000000000001</v>
      </c>
      <c r="AH153" s="253">
        <f t="shared" si="18"/>
        <v>1274.1000000000001</v>
      </c>
      <c r="AI153" s="253">
        <f t="shared" si="18"/>
        <v>1274.1000000000001</v>
      </c>
      <c r="AJ153" s="253">
        <f t="shared" si="18"/>
        <v>9934.0999999999985</v>
      </c>
      <c r="AK153" s="254">
        <v>2022</v>
      </c>
    </row>
    <row r="154" spans="1:37" ht="49.5" customHeight="1">
      <c r="A154" s="212"/>
      <c r="B154" s="212"/>
      <c r="C154" s="212"/>
      <c r="D154" s="212"/>
      <c r="E154" s="212"/>
      <c r="F154" s="212"/>
      <c r="G154" s="212"/>
      <c r="H154" s="212"/>
      <c r="I154" s="212"/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189" t="s">
        <v>661</v>
      </c>
      <c r="AC154" s="190" t="s">
        <v>322</v>
      </c>
      <c r="AD154" s="246">
        <v>95</v>
      </c>
      <c r="AE154" s="248">
        <v>93</v>
      </c>
      <c r="AF154" s="246">
        <v>93</v>
      </c>
      <c r="AG154" s="246">
        <v>93</v>
      </c>
      <c r="AH154" s="246">
        <v>93</v>
      </c>
      <c r="AI154" s="246">
        <v>93</v>
      </c>
      <c r="AJ154" s="246">
        <v>100</v>
      </c>
      <c r="AK154" s="247">
        <v>2022</v>
      </c>
    </row>
    <row r="155" spans="1:37" ht="79.5" customHeight="1">
      <c r="A155" s="212"/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35" t="s">
        <v>662</v>
      </c>
      <c r="AC155" s="190" t="s">
        <v>322</v>
      </c>
      <c r="AD155" s="246">
        <v>100</v>
      </c>
      <c r="AE155" s="248">
        <v>100</v>
      </c>
      <c r="AF155" s="246">
        <v>100</v>
      </c>
      <c r="AG155" s="246">
        <v>100</v>
      </c>
      <c r="AH155" s="246">
        <v>100</v>
      </c>
      <c r="AI155" s="246">
        <v>100</v>
      </c>
      <c r="AJ155" s="246">
        <v>100</v>
      </c>
      <c r="AK155" s="247">
        <v>2022</v>
      </c>
    </row>
    <row r="156" spans="1:37" ht="32.25" customHeight="1">
      <c r="A156" s="212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35" t="s">
        <v>663</v>
      </c>
      <c r="AC156" s="190" t="s">
        <v>322</v>
      </c>
      <c r="AD156" s="246">
        <v>87</v>
      </c>
      <c r="AE156" s="261">
        <v>83</v>
      </c>
      <c r="AF156" s="264">
        <v>80</v>
      </c>
      <c r="AG156" s="246">
        <v>85</v>
      </c>
      <c r="AH156" s="246">
        <v>85</v>
      </c>
      <c r="AI156" s="246">
        <v>85</v>
      </c>
      <c r="AJ156" s="246">
        <v>100</v>
      </c>
      <c r="AK156" s="247">
        <v>2022</v>
      </c>
    </row>
    <row r="157" spans="1:37" ht="47.25" customHeight="1">
      <c r="A157" s="210"/>
      <c r="B157" s="210"/>
      <c r="C157" s="210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189" t="s">
        <v>664</v>
      </c>
      <c r="AC157" s="190" t="s">
        <v>172</v>
      </c>
      <c r="AD157" s="246">
        <f>AD158+AD159</f>
        <v>1682.6</v>
      </c>
      <c r="AE157" s="246">
        <f t="shared" ref="AE157" si="19">AE158+AE159</f>
        <v>1760.1</v>
      </c>
      <c r="AF157" s="246">
        <v>1077.7</v>
      </c>
      <c r="AG157" s="246">
        <v>1077.7</v>
      </c>
      <c r="AH157" s="246">
        <v>1077.7</v>
      </c>
      <c r="AI157" s="246">
        <v>1077.7</v>
      </c>
      <c r="AJ157" s="246">
        <f>SUM(AD157:AI157)</f>
        <v>7753.4999999999991</v>
      </c>
      <c r="AK157" s="247">
        <v>2022</v>
      </c>
    </row>
    <row r="158" spans="1:37" ht="47.25" customHeight="1">
      <c r="A158" s="210">
        <v>6</v>
      </c>
      <c r="B158" s="210">
        <v>0</v>
      </c>
      <c r="C158" s="210">
        <v>3</v>
      </c>
      <c r="D158" s="210">
        <v>0</v>
      </c>
      <c r="E158" s="210">
        <v>7</v>
      </c>
      <c r="F158" s="210">
        <v>0</v>
      </c>
      <c r="G158" s="210">
        <v>2</v>
      </c>
      <c r="H158" s="210">
        <v>0</v>
      </c>
      <c r="I158" s="210">
        <v>1</v>
      </c>
      <c r="J158" s="210">
        <v>2</v>
      </c>
      <c r="K158" s="210">
        <v>0</v>
      </c>
      <c r="L158" s="210">
        <v>6</v>
      </c>
      <c r="M158" s="210" t="s">
        <v>120</v>
      </c>
      <c r="N158" s="210">
        <v>0</v>
      </c>
      <c r="O158" s="210">
        <v>2</v>
      </c>
      <c r="P158" s="210">
        <v>3</v>
      </c>
      <c r="Q158" s="210">
        <v>0</v>
      </c>
      <c r="R158" s="210">
        <v>0</v>
      </c>
      <c r="S158" s="210">
        <v>1</v>
      </c>
      <c r="T158" s="210">
        <v>2</v>
      </c>
      <c r="U158" s="210">
        <v>0</v>
      </c>
      <c r="V158" s="210">
        <v>6</v>
      </c>
      <c r="W158" s="210">
        <v>0</v>
      </c>
      <c r="X158" s="210">
        <v>1</v>
      </c>
      <c r="Y158" s="210" t="s">
        <v>745</v>
      </c>
      <c r="Z158" s="210">
        <v>0</v>
      </c>
      <c r="AA158" s="210">
        <v>0</v>
      </c>
      <c r="AB158" s="223" t="s">
        <v>377</v>
      </c>
      <c r="AC158" s="190" t="s">
        <v>172</v>
      </c>
      <c r="AD158" s="246">
        <v>939.2</v>
      </c>
      <c r="AE158" s="246">
        <v>1071.3</v>
      </c>
      <c r="AF158" s="246">
        <v>1077.7</v>
      </c>
      <c r="AG158" s="246">
        <v>1077.7</v>
      </c>
      <c r="AH158" s="246">
        <v>1077.7</v>
      </c>
      <c r="AI158" s="246">
        <v>1077.7</v>
      </c>
      <c r="AJ158" s="246">
        <f>SUM(AD158:AI158)</f>
        <v>6321.2999999999993</v>
      </c>
      <c r="AK158" s="247">
        <v>2022</v>
      </c>
    </row>
    <row r="159" spans="1:37" ht="49.5" customHeight="1">
      <c r="A159" s="210">
        <v>6</v>
      </c>
      <c r="B159" s="210">
        <v>0</v>
      </c>
      <c r="C159" s="210">
        <v>3</v>
      </c>
      <c r="D159" s="210">
        <v>0</v>
      </c>
      <c r="E159" s="210">
        <v>7</v>
      </c>
      <c r="F159" s="210">
        <v>0</v>
      </c>
      <c r="G159" s="210">
        <v>2</v>
      </c>
      <c r="H159" s="210">
        <v>0</v>
      </c>
      <c r="I159" s="210">
        <v>1</v>
      </c>
      <c r="J159" s="210">
        <v>2</v>
      </c>
      <c r="K159" s="210">
        <v>0</v>
      </c>
      <c r="L159" s="210">
        <v>6</v>
      </c>
      <c r="M159" s="210">
        <v>1</v>
      </c>
      <c r="N159" s="210">
        <v>0</v>
      </c>
      <c r="O159" s="210">
        <v>2</v>
      </c>
      <c r="P159" s="210">
        <v>3</v>
      </c>
      <c r="Q159" s="210">
        <v>0</v>
      </c>
      <c r="R159" s="210">
        <v>0</v>
      </c>
      <c r="S159" s="210">
        <v>1</v>
      </c>
      <c r="T159" s="210">
        <v>2</v>
      </c>
      <c r="U159" s="210">
        <v>0</v>
      </c>
      <c r="V159" s="210">
        <v>6</v>
      </c>
      <c r="W159" s="210">
        <v>0</v>
      </c>
      <c r="X159" s="210">
        <v>1</v>
      </c>
      <c r="Y159" s="210">
        <v>0</v>
      </c>
      <c r="Z159" s="210">
        <v>0</v>
      </c>
      <c r="AA159" s="210">
        <v>1</v>
      </c>
      <c r="AB159" s="223" t="s">
        <v>720</v>
      </c>
      <c r="AC159" s="190" t="s">
        <v>172</v>
      </c>
      <c r="AD159" s="246">
        <v>743.4</v>
      </c>
      <c r="AE159" s="246">
        <v>688.8</v>
      </c>
      <c r="AF159" s="246"/>
      <c r="AG159" s="246"/>
      <c r="AH159" s="246"/>
      <c r="AI159" s="246"/>
      <c r="AJ159" s="246">
        <f>SUM(AD159:AI159)</f>
        <v>1432.1999999999998</v>
      </c>
      <c r="AK159" s="247">
        <v>2022</v>
      </c>
    </row>
    <row r="160" spans="1:37" ht="34.5" customHeight="1">
      <c r="A160" s="212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12"/>
      <c r="P160" s="212"/>
      <c r="Q160" s="212">
        <v>0</v>
      </c>
      <c r="R160" s="212">
        <v>0</v>
      </c>
      <c r="S160" s="212">
        <v>1</v>
      </c>
      <c r="T160" s="212">
        <v>2</v>
      </c>
      <c r="U160" s="212">
        <v>0</v>
      </c>
      <c r="V160" s="212">
        <v>6</v>
      </c>
      <c r="W160" s="212">
        <v>0</v>
      </c>
      <c r="X160" s="212">
        <v>1</v>
      </c>
      <c r="Y160" s="212">
        <v>0</v>
      </c>
      <c r="Z160" s="212">
        <v>0</v>
      </c>
      <c r="AA160" s="212">
        <v>1</v>
      </c>
      <c r="AB160" s="189" t="s">
        <v>665</v>
      </c>
      <c r="AC160" s="190" t="s">
        <v>323</v>
      </c>
      <c r="AD160" s="246">
        <v>364</v>
      </c>
      <c r="AE160" s="261">
        <v>349</v>
      </c>
      <c r="AF160" s="246">
        <v>340</v>
      </c>
      <c r="AG160" s="246">
        <v>340</v>
      </c>
      <c r="AH160" s="246">
        <v>335</v>
      </c>
      <c r="AI160" s="246">
        <v>335</v>
      </c>
      <c r="AJ160" s="246">
        <v>2062</v>
      </c>
      <c r="AK160" s="247">
        <v>2022</v>
      </c>
    </row>
    <row r="161" spans="1:42" ht="51.75" customHeight="1">
      <c r="A161" s="212"/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189" t="s">
        <v>666</v>
      </c>
      <c r="AC161" s="190" t="s">
        <v>172</v>
      </c>
      <c r="AD161" s="251">
        <f>AD162+AD163</f>
        <v>707.4</v>
      </c>
      <c r="AE161" s="251">
        <f t="shared" ref="AE161" si="20">AE162+AE163</f>
        <v>687.6</v>
      </c>
      <c r="AF161" s="251">
        <v>196.4</v>
      </c>
      <c r="AG161" s="251">
        <v>196.4</v>
      </c>
      <c r="AH161" s="251">
        <v>196.4</v>
      </c>
      <c r="AI161" s="251">
        <v>196.4</v>
      </c>
      <c r="AJ161" s="251">
        <f>SUM(AD161:AI161)</f>
        <v>2180.6000000000004</v>
      </c>
      <c r="AK161" s="247">
        <v>2022</v>
      </c>
    </row>
    <row r="162" spans="1:42" ht="33.75" customHeight="1">
      <c r="A162" s="210">
        <v>6</v>
      </c>
      <c r="B162" s="210">
        <v>0</v>
      </c>
      <c r="C162" s="210">
        <v>3</v>
      </c>
      <c r="D162" s="210">
        <v>0</v>
      </c>
      <c r="E162" s="210">
        <v>7</v>
      </c>
      <c r="F162" s="210">
        <v>0</v>
      </c>
      <c r="G162" s="210">
        <v>7</v>
      </c>
      <c r="H162" s="210">
        <v>0</v>
      </c>
      <c r="I162" s="210">
        <v>1</v>
      </c>
      <c r="J162" s="210">
        <v>2</v>
      </c>
      <c r="K162" s="210">
        <v>0</v>
      </c>
      <c r="L162" s="210">
        <v>6</v>
      </c>
      <c r="M162" s="210" t="s">
        <v>120</v>
      </c>
      <c r="N162" s="210">
        <v>0</v>
      </c>
      <c r="O162" s="210">
        <v>2</v>
      </c>
      <c r="P162" s="210">
        <v>4</v>
      </c>
      <c r="Q162" s="210">
        <v>0</v>
      </c>
      <c r="R162" s="210">
        <v>0</v>
      </c>
      <c r="S162" s="210">
        <v>1</v>
      </c>
      <c r="T162" s="210">
        <v>2</v>
      </c>
      <c r="U162" s="210">
        <v>0</v>
      </c>
      <c r="V162" s="210">
        <v>6</v>
      </c>
      <c r="W162" s="210">
        <v>0</v>
      </c>
      <c r="X162" s="210">
        <v>2</v>
      </c>
      <c r="Y162" s="210" t="s">
        <v>745</v>
      </c>
      <c r="Z162" s="210">
        <v>0</v>
      </c>
      <c r="AA162" s="210">
        <v>0</v>
      </c>
      <c r="AB162" s="223" t="s">
        <v>365</v>
      </c>
      <c r="AC162" s="190" t="s">
        <v>172</v>
      </c>
      <c r="AD162" s="246">
        <v>196.4</v>
      </c>
      <c r="AE162" s="248">
        <v>196.4</v>
      </c>
      <c r="AF162" s="246">
        <v>196.4</v>
      </c>
      <c r="AG162" s="246">
        <v>196.4</v>
      </c>
      <c r="AH162" s="246">
        <v>196.4</v>
      </c>
      <c r="AI162" s="246">
        <v>196.4</v>
      </c>
      <c r="AJ162" s="246">
        <f>SUM(AD162:AI162)</f>
        <v>1178.4000000000001</v>
      </c>
      <c r="AK162" s="247">
        <v>2022</v>
      </c>
    </row>
    <row r="163" spans="1:42" ht="35.25" customHeight="1">
      <c r="A163" s="210">
        <v>6</v>
      </c>
      <c r="B163" s="210">
        <v>0</v>
      </c>
      <c r="C163" s="210">
        <v>3</v>
      </c>
      <c r="D163" s="210">
        <v>0</v>
      </c>
      <c r="E163" s="210">
        <v>7</v>
      </c>
      <c r="F163" s="210">
        <v>0</v>
      </c>
      <c r="G163" s="210">
        <v>7</v>
      </c>
      <c r="H163" s="210">
        <v>0</v>
      </c>
      <c r="I163" s="210">
        <v>1</v>
      </c>
      <c r="J163" s="210">
        <v>2</v>
      </c>
      <c r="K163" s="210">
        <v>0</v>
      </c>
      <c r="L163" s="210">
        <v>6</v>
      </c>
      <c r="M163" s="210">
        <v>1</v>
      </c>
      <c r="N163" s="210">
        <v>0</v>
      </c>
      <c r="O163" s="210">
        <v>2</v>
      </c>
      <c r="P163" s="210">
        <v>4</v>
      </c>
      <c r="Q163" s="210">
        <v>0</v>
      </c>
      <c r="R163" s="210">
        <v>0</v>
      </c>
      <c r="S163" s="210">
        <v>1</v>
      </c>
      <c r="T163" s="210">
        <v>2</v>
      </c>
      <c r="U163" s="210">
        <v>0</v>
      </c>
      <c r="V163" s="210">
        <v>6</v>
      </c>
      <c r="W163" s="210">
        <v>0</v>
      </c>
      <c r="X163" s="210">
        <v>2</v>
      </c>
      <c r="Y163" s="210">
        <v>0</v>
      </c>
      <c r="Z163" s="210">
        <v>0</v>
      </c>
      <c r="AA163" s="210">
        <v>0</v>
      </c>
      <c r="AB163" s="223" t="s">
        <v>721</v>
      </c>
      <c r="AC163" s="190" t="s">
        <v>172</v>
      </c>
      <c r="AD163" s="246">
        <v>511</v>
      </c>
      <c r="AE163" s="248">
        <v>491.2</v>
      </c>
      <c r="AF163" s="246">
        <v>0</v>
      </c>
      <c r="AG163" s="246">
        <v>0</v>
      </c>
      <c r="AH163" s="246">
        <v>0</v>
      </c>
      <c r="AI163" s="246">
        <v>0</v>
      </c>
      <c r="AJ163" s="246">
        <f>SUM(AD163:AI163)</f>
        <v>1002.2</v>
      </c>
      <c r="AK163" s="247">
        <v>2022</v>
      </c>
    </row>
    <row r="164" spans="1:42" ht="48.75" customHeight="1">
      <c r="A164" s="212"/>
      <c r="B164" s="212"/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189" t="s">
        <v>696</v>
      </c>
      <c r="AC164" s="190" t="s">
        <v>324</v>
      </c>
      <c r="AD164" s="246">
        <v>9</v>
      </c>
      <c r="AE164" s="261">
        <v>10</v>
      </c>
      <c r="AF164" s="246">
        <v>10</v>
      </c>
      <c r="AG164" s="246">
        <v>10</v>
      </c>
      <c r="AH164" s="246">
        <v>10</v>
      </c>
      <c r="AI164" s="246">
        <v>10</v>
      </c>
      <c r="AJ164" s="246">
        <v>10</v>
      </c>
      <c r="AK164" s="247">
        <v>2022</v>
      </c>
    </row>
    <row r="165" spans="1:42" ht="38.25" customHeight="1">
      <c r="A165" s="215"/>
      <c r="B165" s="215"/>
      <c r="C165" s="215"/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36" t="s">
        <v>667</v>
      </c>
      <c r="AC165" s="217" t="s">
        <v>172</v>
      </c>
      <c r="AD165" s="252">
        <v>0</v>
      </c>
      <c r="AE165" s="252">
        <v>0</v>
      </c>
      <c r="AF165" s="252">
        <v>0</v>
      </c>
      <c r="AG165" s="252">
        <v>0</v>
      </c>
      <c r="AH165" s="252">
        <v>0</v>
      </c>
      <c r="AI165" s="252">
        <v>0</v>
      </c>
      <c r="AJ165" s="252">
        <v>0</v>
      </c>
      <c r="AK165" s="254">
        <v>2022</v>
      </c>
    </row>
    <row r="166" spans="1:42" ht="51.75" customHeight="1">
      <c r="A166" s="212"/>
      <c r="B166" s="212"/>
      <c r="C166" s="212"/>
      <c r="D166" s="212"/>
      <c r="E166" s="212"/>
      <c r="F166" s="212"/>
      <c r="G166" s="212"/>
      <c r="H166" s="212"/>
      <c r="I166" s="212"/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192" t="s">
        <v>668</v>
      </c>
      <c r="AC166" s="190" t="s">
        <v>322</v>
      </c>
      <c r="AD166" s="246">
        <v>96.5</v>
      </c>
      <c r="AE166" s="261">
        <v>100</v>
      </c>
      <c r="AF166" s="246">
        <v>97</v>
      </c>
      <c r="AG166" s="246">
        <v>97</v>
      </c>
      <c r="AH166" s="246">
        <v>97</v>
      </c>
      <c r="AI166" s="246">
        <v>97</v>
      </c>
      <c r="AJ166" s="246">
        <v>100</v>
      </c>
      <c r="AK166" s="247">
        <v>2022</v>
      </c>
    </row>
    <row r="167" spans="1:42" ht="49.5" customHeight="1">
      <c r="A167" s="212"/>
      <c r="B167" s="212"/>
      <c r="C167" s="21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192" t="s">
        <v>669</v>
      </c>
      <c r="AC167" s="190" t="s">
        <v>322</v>
      </c>
      <c r="AD167" s="246">
        <v>96</v>
      </c>
      <c r="AE167" s="261">
        <v>100</v>
      </c>
      <c r="AF167" s="246">
        <v>97</v>
      </c>
      <c r="AG167" s="246">
        <v>97</v>
      </c>
      <c r="AH167" s="246">
        <v>97</v>
      </c>
      <c r="AI167" s="246">
        <v>97</v>
      </c>
      <c r="AJ167" s="246">
        <v>100</v>
      </c>
      <c r="AK167" s="247">
        <v>2022</v>
      </c>
      <c r="AL167" s="168"/>
    </row>
    <row r="168" spans="1:42" ht="32.25" customHeight="1">
      <c r="A168" s="212"/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192" t="s">
        <v>670</v>
      </c>
      <c r="AC168" s="190" t="s">
        <v>322</v>
      </c>
      <c r="AD168" s="246">
        <v>98</v>
      </c>
      <c r="AE168" s="261">
        <v>100</v>
      </c>
      <c r="AF168" s="246">
        <v>97</v>
      </c>
      <c r="AG168" s="246">
        <v>97</v>
      </c>
      <c r="AH168" s="246">
        <v>97</v>
      </c>
      <c r="AI168" s="246">
        <v>97</v>
      </c>
      <c r="AJ168" s="246">
        <v>100</v>
      </c>
      <c r="AK168" s="247">
        <v>2022</v>
      </c>
      <c r="AL168" s="168"/>
    </row>
    <row r="169" spans="1:42" ht="31.5">
      <c r="A169" s="212"/>
      <c r="B169" s="212"/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192" t="s">
        <v>671</v>
      </c>
      <c r="AC169" s="190" t="s">
        <v>322</v>
      </c>
      <c r="AD169" s="246">
        <v>98</v>
      </c>
      <c r="AE169" s="261">
        <v>100</v>
      </c>
      <c r="AF169" s="246">
        <v>97</v>
      </c>
      <c r="AG169" s="246">
        <v>97</v>
      </c>
      <c r="AH169" s="246">
        <v>97</v>
      </c>
      <c r="AI169" s="246">
        <v>97</v>
      </c>
      <c r="AJ169" s="246">
        <v>100</v>
      </c>
      <c r="AK169" s="247">
        <v>2022</v>
      </c>
      <c r="AL169" s="168"/>
    </row>
    <row r="170" spans="1:42" ht="48.75" customHeigh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60" t="s">
        <v>672</v>
      </c>
      <c r="AC170" s="190" t="s">
        <v>523</v>
      </c>
      <c r="AD170" s="246" t="s">
        <v>524</v>
      </c>
      <c r="AE170" s="261" t="s">
        <v>524</v>
      </c>
      <c r="AF170" s="246" t="s">
        <v>524</v>
      </c>
      <c r="AG170" s="246" t="s">
        <v>524</v>
      </c>
      <c r="AH170" s="246" t="s">
        <v>524</v>
      </c>
      <c r="AI170" s="246" t="s">
        <v>524</v>
      </c>
      <c r="AJ170" s="246" t="s">
        <v>524</v>
      </c>
      <c r="AK170" s="247">
        <v>2022</v>
      </c>
      <c r="AL170" s="168"/>
    </row>
    <row r="171" spans="1:42" ht="45" customHeight="1">
      <c r="A171" s="212"/>
      <c r="B171" s="212"/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192" t="s">
        <v>673</v>
      </c>
      <c r="AC171" s="190" t="s">
        <v>322</v>
      </c>
      <c r="AD171" s="246">
        <f t="shared" ref="AD171:AI171" si="21">AD175+AD174+AD173+AD172</f>
        <v>98</v>
      </c>
      <c r="AE171" s="246">
        <f t="shared" si="21"/>
        <v>142.4</v>
      </c>
      <c r="AF171" s="246">
        <f t="shared" si="21"/>
        <v>131</v>
      </c>
      <c r="AG171" s="246">
        <f t="shared" si="21"/>
        <v>131</v>
      </c>
      <c r="AH171" s="246">
        <f t="shared" si="21"/>
        <v>131</v>
      </c>
      <c r="AI171" s="246">
        <f t="shared" si="21"/>
        <v>131</v>
      </c>
      <c r="AJ171" s="246">
        <v>100</v>
      </c>
      <c r="AK171" s="247">
        <v>2022</v>
      </c>
      <c r="AL171" s="168"/>
    </row>
    <row r="172" spans="1:42" ht="15.75">
      <c r="A172" s="212"/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1" t="s">
        <v>162</v>
      </c>
      <c r="AC172" s="190" t="s">
        <v>322</v>
      </c>
      <c r="AD172" s="246">
        <v>65</v>
      </c>
      <c r="AE172" s="248">
        <v>81</v>
      </c>
      <c r="AF172" s="246">
        <v>70</v>
      </c>
      <c r="AG172" s="246">
        <v>70</v>
      </c>
      <c r="AH172" s="246">
        <v>70</v>
      </c>
      <c r="AI172" s="246">
        <v>70</v>
      </c>
      <c r="AJ172" s="246">
        <v>100</v>
      </c>
      <c r="AK172" s="247">
        <v>2022</v>
      </c>
      <c r="AL172" s="168"/>
    </row>
    <row r="173" spans="1:42" ht="17.25" customHeight="1">
      <c r="A173" s="212"/>
      <c r="B173" s="212"/>
      <c r="C173" s="212"/>
      <c r="D173" s="212"/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1" t="s">
        <v>163</v>
      </c>
      <c r="AC173" s="190" t="s">
        <v>322</v>
      </c>
      <c r="AD173" s="246">
        <v>32</v>
      </c>
      <c r="AE173" s="248">
        <v>60</v>
      </c>
      <c r="AF173" s="246">
        <v>60</v>
      </c>
      <c r="AG173" s="246">
        <v>60</v>
      </c>
      <c r="AH173" s="246">
        <v>60</v>
      </c>
      <c r="AI173" s="246">
        <v>60</v>
      </c>
      <c r="AJ173" s="246">
        <v>100</v>
      </c>
      <c r="AK173" s="247">
        <v>2022</v>
      </c>
    </row>
    <row r="174" spans="1:42" ht="13.5" customHeight="1">
      <c r="A174" s="212"/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1" t="s">
        <v>164</v>
      </c>
      <c r="AC174" s="190" t="s">
        <v>322</v>
      </c>
      <c r="AD174" s="246">
        <v>1</v>
      </c>
      <c r="AE174" s="248">
        <v>1.4</v>
      </c>
      <c r="AF174" s="246">
        <v>1</v>
      </c>
      <c r="AG174" s="246">
        <v>1</v>
      </c>
      <c r="AH174" s="246">
        <v>1</v>
      </c>
      <c r="AI174" s="246">
        <v>1</v>
      </c>
      <c r="AJ174" s="246">
        <v>100</v>
      </c>
      <c r="AK174" s="247">
        <v>2022</v>
      </c>
      <c r="AL174" s="167"/>
      <c r="AM174" s="167"/>
      <c r="AN174" s="167"/>
      <c r="AO174" s="167"/>
      <c r="AP174" s="167"/>
    </row>
    <row r="175" spans="1:42" ht="17.25" customHeight="1">
      <c r="A175" s="212"/>
      <c r="B175" s="212"/>
      <c r="C175" s="212"/>
      <c r="D175" s="212"/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1" t="s">
        <v>165</v>
      </c>
      <c r="AC175" s="190" t="s">
        <v>322</v>
      </c>
      <c r="AD175" s="246">
        <v>0</v>
      </c>
      <c r="AE175" s="248">
        <v>0</v>
      </c>
      <c r="AF175" s="246">
        <v>0</v>
      </c>
      <c r="AG175" s="246">
        <v>0</v>
      </c>
      <c r="AH175" s="246">
        <v>0</v>
      </c>
      <c r="AI175" s="246">
        <v>0</v>
      </c>
      <c r="AJ175" s="246">
        <v>100</v>
      </c>
      <c r="AK175" s="247">
        <v>2022</v>
      </c>
      <c r="AL175" s="167"/>
      <c r="AM175" s="167"/>
      <c r="AN175" s="167"/>
      <c r="AO175" s="167"/>
      <c r="AP175" s="167"/>
    </row>
    <row r="176" spans="1:42" s="166" customFormat="1" ht="36.75" customHeight="1">
      <c r="A176" s="212"/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192" t="s">
        <v>674</v>
      </c>
      <c r="AC176" s="190" t="s">
        <v>523</v>
      </c>
      <c r="AD176" s="246" t="s">
        <v>524</v>
      </c>
      <c r="AE176" s="248" t="s">
        <v>524</v>
      </c>
      <c r="AF176" s="246" t="s">
        <v>524</v>
      </c>
      <c r="AG176" s="246" t="s">
        <v>524</v>
      </c>
      <c r="AH176" s="246" t="s">
        <v>524</v>
      </c>
      <c r="AI176" s="246" t="s">
        <v>524</v>
      </c>
      <c r="AJ176" s="246" t="s">
        <v>524</v>
      </c>
      <c r="AK176" s="247">
        <v>2022</v>
      </c>
      <c r="AL176" s="170"/>
      <c r="AM176" s="170"/>
      <c r="AN176" s="170"/>
      <c r="AO176" s="170"/>
      <c r="AP176" s="170"/>
    </row>
    <row r="177" spans="1:42" s="166" customFormat="1" ht="54" customHeight="1">
      <c r="A177" s="212"/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192" t="s">
        <v>675</v>
      </c>
      <c r="AC177" s="190" t="s">
        <v>322</v>
      </c>
      <c r="AD177" s="246">
        <v>39</v>
      </c>
      <c r="AE177" s="248">
        <v>39</v>
      </c>
      <c r="AF177" s="246">
        <v>40</v>
      </c>
      <c r="AG177" s="246">
        <v>42</v>
      </c>
      <c r="AH177" s="246">
        <v>42</v>
      </c>
      <c r="AI177" s="246">
        <v>43</v>
      </c>
      <c r="AJ177" s="246">
        <v>100</v>
      </c>
      <c r="AK177" s="247">
        <v>2022</v>
      </c>
      <c r="AL177" s="170"/>
      <c r="AM177" s="170"/>
      <c r="AN177" s="170"/>
      <c r="AO177" s="170"/>
      <c r="AP177" s="170"/>
    </row>
    <row r="178" spans="1:42" ht="46.5" customHeight="1">
      <c r="A178" s="220"/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37" t="s">
        <v>676</v>
      </c>
      <c r="AC178" s="222" t="s">
        <v>172</v>
      </c>
      <c r="AD178" s="249">
        <f>AD179+AD188</f>
        <v>2416.3000000000002</v>
      </c>
      <c r="AE178" s="249">
        <f>AE179+AE188</f>
        <v>2018.5</v>
      </c>
      <c r="AF178" s="249">
        <f>AF179+AF188</f>
        <v>1924.8</v>
      </c>
      <c r="AG178" s="249">
        <f t="shared" ref="AG178:AJ178" si="22">AG179+AG188</f>
        <v>1924.8</v>
      </c>
      <c r="AH178" s="249">
        <f t="shared" si="22"/>
        <v>1924.8</v>
      </c>
      <c r="AI178" s="249">
        <f t="shared" si="22"/>
        <v>1924.8</v>
      </c>
      <c r="AJ178" s="249">
        <f t="shared" si="22"/>
        <v>12134</v>
      </c>
      <c r="AK178" s="250">
        <v>2022</v>
      </c>
    </row>
    <row r="179" spans="1:42" ht="51" customHeight="1">
      <c r="A179" s="215"/>
      <c r="B179" s="215"/>
      <c r="C179" s="215"/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36" t="s">
        <v>677</v>
      </c>
      <c r="AC179" s="217" t="s">
        <v>172</v>
      </c>
      <c r="AD179" s="252">
        <f>AD181</f>
        <v>1501.5</v>
      </c>
      <c r="AE179" s="252">
        <f>AE181+AE185+AE186</f>
        <v>1552.3</v>
      </c>
      <c r="AF179" s="252">
        <v>1458.6</v>
      </c>
      <c r="AG179" s="252">
        <f t="shared" ref="AG179:AI179" si="23">AG181</f>
        <v>1458.6</v>
      </c>
      <c r="AH179" s="252">
        <f t="shared" si="23"/>
        <v>1458.6</v>
      </c>
      <c r="AI179" s="252">
        <f t="shared" si="23"/>
        <v>1458.6</v>
      </c>
      <c r="AJ179" s="252">
        <f>AJ181+AJ185+AJ186</f>
        <v>8888.2000000000007</v>
      </c>
      <c r="AK179" s="254">
        <v>2022</v>
      </c>
    </row>
    <row r="180" spans="1:42" ht="48" customHeight="1">
      <c r="A180" s="212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192" t="s">
        <v>678</v>
      </c>
      <c r="AC180" s="190" t="s">
        <v>322</v>
      </c>
      <c r="AD180" s="246">
        <v>16.5</v>
      </c>
      <c r="AE180" s="248">
        <v>15.7</v>
      </c>
      <c r="AF180" s="246">
        <v>18</v>
      </c>
      <c r="AG180" s="246">
        <v>18</v>
      </c>
      <c r="AH180" s="246">
        <v>18</v>
      </c>
      <c r="AI180" s="246">
        <v>18</v>
      </c>
      <c r="AJ180" s="246">
        <v>100</v>
      </c>
      <c r="AK180" s="247">
        <v>2022</v>
      </c>
    </row>
    <row r="181" spans="1:42" ht="48" customHeight="1">
      <c r="A181" s="210">
        <v>6</v>
      </c>
      <c r="B181" s="210">
        <v>0</v>
      </c>
      <c r="C181" s="210">
        <v>3</v>
      </c>
      <c r="D181" s="210">
        <v>0</v>
      </c>
      <c r="E181" s="210">
        <v>7</v>
      </c>
      <c r="F181" s="210">
        <v>0</v>
      </c>
      <c r="G181" s="210">
        <v>3</v>
      </c>
      <c r="H181" s="210">
        <v>0</v>
      </c>
      <c r="I181" s="210">
        <v>1</v>
      </c>
      <c r="J181" s="210">
        <v>3</v>
      </c>
      <c r="K181" s="210">
        <v>0</v>
      </c>
      <c r="L181" s="210">
        <v>1</v>
      </c>
      <c r="M181" s="210">
        <v>2</v>
      </c>
      <c r="N181" s="210">
        <v>0</v>
      </c>
      <c r="O181" s="210">
        <v>0</v>
      </c>
      <c r="P181" s="210">
        <v>1</v>
      </c>
      <c r="Q181" s="210">
        <v>0</v>
      </c>
      <c r="R181" s="210">
        <v>0</v>
      </c>
      <c r="S181" s="210">
        <v>1</v>
      </c>
      <c r="T181" s="210">
        <v>3</v>
      </c>
      <c r="U181" s="210">
        <v>0</v>
      </c>
      <c r="V181" s="210">
        <v>1</v>
      </c>
      <c r="W181" s="210">
        <v>0</v>
      </c>
      <c r="X181" s="210">
        <v>1</v>
      </c>
      <c r="Y181" s="210" t="s">
        <v>745</v>
      </c>
      <c r="Z181" s="210">
        <v>0</v>
      </c>
      <c r="AA181" s="210">
        <v>1</v>
      </c>
      <c r="AB181" s="211" t="s">
        <v>679</v>
      </c>
      <c r="AC181" s="190" t="s">
        <v>321</v>
      </c>
      <c r="AD181" s="246">
        <v>1501.5</v>
      </c>
      <c r="AE181" s="248">
        <v>1487.6</v>
      </c>
      <c r="AF181" s="246">
        <v>1458.6</v>
      </c>
      <c r="AG181" s="246">
        <v>1458.6</v>
      </c>
      <c r="AH181" s="246">
        <v>1458.6</v>
      </c>
      <c r="AI181" s="246">
        <v>1458.6</v>
      </c>
      <c r="AJ181" s="246">
        <f>SUM(AD181:AI181)</f>
        <v>8823.5</v>
      </c>
      <c r="AK181" s="247">
        <v>2022</v>
      </c>
    </row>
    <row r="182" spans="1:42" ht="51" customHeight="1">
      <c r="A182" s="212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12"/>
      <c r="P182" s="212"/>
      <c r="Q182" s="212">
        <v>0</v>
      </c>
      <c r="R182" s="212">
        <v>0</v>
      </c>
      <c r="S182" s="212">
        <v>1</v>
      </c>
      <c r="T182" s="212">
        <v>3</v>
      </c>
      <c r="U182" s="212">
        <v>0</v>
      </c>
      <c r="V182" s="212">
        <v>1</v>
      </c>
      <c r="W182" s="212">
        <v>0</v>
      </c>
      <c r="X182" s="212">
        <v>1</v>
      </c>
      <c r="Y182" s="212" t="s">
        <v>745</v>
      </c>
      <c r="Z182" s="212">
        <v>0</v>
      </c>
      <c r="AA182" s="212">
        <v>1</v>
      </c>
      <c r="AB182" s="192" t="s">
        <v>680</v>
      </c>
      <c r="AC182" s="190" t="s">
        <v>483</v>
      </c>
      <c r="AD182" s="246">
        <v>380</v>
      </c>
      <c r="AE182" s="261">
        <v>401</v>
      </c>
      <c r="AF182" s="246">
        <v>400</v>
      </c>
      <c r="AG182" s="246">
        <v>400</v>
      </c>
      <c r="AH182" s="246">
        <v>400</v>
      </c>
      <c r="AI182" s="246">
        <v>400</v>
      </c>
      <c r="AJ182" s="246">
        <v>400</v>
      </c>
      <c r="AK182" s="247">
        <v>2022</v>
      </c>
    </row>
    <row r="183" spans="1:42" ht="31.5">
      <c r="A183" s="212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192" t="s">
        <v>681</v>
      </c>
      <c r="AC183" s="190" t="s">
        <v>523</v>
      </c>
      <c r="AD183" s="246" t="s">
        <v>524</v>
      </c>
      <c r="AE183" s="248" t="s">
        <v>524</v>
      </c>
      <c r="AF183" s="246" t="s">
        <v>524</v>
      </c>
      <c r="AG183" s="246" t="s">
        <v>524</v>
      </c>
      <c r="AH183" s="246" t="s">
        <v>524</v>
      </c>
      <c r="AI183" s="246" t="s">
        <v>524</v>
      </c>
      <c r="AJ183" s="246" t="s">
        <v>524</v>
      </c>
      <c r="AK183" s="247">
        <v>2022</v>
      </c>
    </row>
    <row r="184" spans="1:42" ht="33" customHeight="1">
      <c r="A184" s="212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192" t="s">
        <v>682</v>
      </c>
      <c r="AC184" s="190" t="s">
        <v>322</v>
      </c>
      <c r="AD184" s="246">
        <v>65</v>
      </c>
      <c r="AE184" s="248">
        <v>65</v>
      </c>
      <c r="AF184" s="246">
        <v>65</v>
      </c>
      <c r="AG184" s="246">
        <v>70</v>
      </c>
      <c r="AH184" s="246">
        <v>70</v>
      </c>
      <c r="AI184" s="246">
        <v>70</v>
      </c>
      <c r="AJ184" s="246">
        <v>100</v>
      </c>
      <c r="AK184" s="247">
        <v>2022</v>
      </c>
    </row>
    <row r="185" spans="1:42" ht="50.25" customHeight="1">
      <c r="A185" s="287">
        <v>6</v>
      </c>
      <c r="B185" s="287">
        <v>0</v>
      </c>
      <c r="C185" s="287">
        <v>3</v>
      </c>
      <c r="D185" s="287">
        <v>0</v>
      </c>
      <c r="E185" s="287">
        <v>7</v>
      </c>
      <c r="F185" s="287">
        <v>0</v>
      </c>
      <c r="G185" s="287">
        <v>3</v>
      </c>
      <c r="H185" s="287">
        <v>0</v>
      </c>
      <c r="I185" s="287">
        <v>1</v>
      </c>
      <c r="J185" s="287">
        <v>3</v>
      </c>
      <c r="K185" s="287">
        <v>0</v>
      </c>
      <c r="L185" s="287">
        <v>1</v>
      </c>
      <c r="M185" s="287">
        <v>1</v>
      </c>
      <c r="N185" s="287">
        <v>0</v>
      </c>
      <c r="O185" s="287">
        <v>2</v>
      </c>
      <c r="P185" s="287">
        <v>0</v>
      </c>
      <c r="Q185" s="287">
        <v>0</v>
      </c>
      <c r="R185" s="287">
        <v>0</v>
      </c>
      <c r="S185" s="287">
        <v>1</v>
      </c>
      <c r="T185" s="287">
        <v>3</v>
      </c>
      <c r="U185" s="287">
        <v>0</v>
      </c>
      <c r="V185" s="287">
        <v>1</v>
      </c>
      <c r="W185" s="287">
        <v>0</v>
      </c>
      <c r="X185" s="287">
        <v>3</v>
      </c>
      <c r="Y185" s="287">
        <v>0</v>
      </c>
      <c r="Z185" s="287">
        <v>0</v>
      </c>
      <c r="AA185" s="287">
        <v>1</v>
      </c>
      <c r="AB185" s="288" t="s">
        <v>735</v>
      </c>
      <c r="AC185" s="190" t="s">
        <v>321</v>
      </c>
      <c r="AD185" s="246">
        <v>0</v>
      </c>
      <c r="AE185" s="261">
        <v>58.7</v>
      </c>
      <c r="AF185" s="246">
        <v>0</v>
      </c>
      <c r="AG185" s="246">
        <v>0</v>
      </c>
      <c r="AH185" s="246">
        <v>0</v>
      </c>
      <c r="AI185" s="246">
        <v>0</v>
      </c>
      <c r="AJ185" s="246">
        <v>58.7</v>
      </c>
      <c r="AK185" s="247">
        <v>2022</v>
      </c>
    </row>
    <row r="186" spans="1:42" ht="53.25" customHeight="1">
      <c r="A186" s="287">
        <v>6</v>
      </c>
      <c r="B186" s="287">
        <v>0</v>
      </c>
      <c r="C186" s="287">
        <v>3</v>
      </c>
      <c r="D186" s="287">
        <v>0</v>
      </c>
      <c r="E186" s="287">
        <v>7</v>
      </c>
      <c r="F186" s="287">
        <v>0</v>
      </c>
      <c r="G186" s="287">
        <v>3</v>
      </c>
      <c r="H186" s="287">
        <v>0</v>
      </c>
      <c r="I186" s="287">
        <v>1</v>
      </c>
      <c r="J186" s="287">
        <v>3</v>
      </c>
      <c r="K186" s="287">
        <v>0</v>
      </c>
      <c r="L186" s="287">
        <v>1</v>
      </c>
      <c r="M186" s="287" t="s">
        <v>120</v>
      </c>
      <c r="N186" s="287">
        <v>0</v>
      </c>
      <c r="O186" s="287">
        <v>2</v>
      </c>
      <c r="P186" s="287">
        <v>0</v>
      </c>
      <c r="Q186" s="287">
        <v>0</v>
      </c>
      <c r="R186" s="287">
        <v>0</v>
      </c>
      <c r="S186" s="287">
        <v>1</v>
      </c>
      <c r="T186" s="287">
        <v>3</v>
      </c>
      <c r="U186" s="287">
        <v>0</v>
      </c>
      <c r="V186" s="287">
        <v>1</v>
      </c>
      <c r="W186" s="287">
        <v>0</v>
      </c>
      <c r="X186" s="287">
        <v>4</v>
      </c>
      <c r="Y186" s="287" t="s">
        <v>745</v>
      </c>
      <c r="Z186" s="287">
        <v>0</v>
      </c>
      <c r="AA186" s="287">
        <v>1</v>
      </c>
      <c r="AB186" s="288" t="s">
        <v>736</v>
      </c>
      <c r="AC186" s="190" t="s">
        <v>321</v>
      </c>
      <c r="AD186" s="246">
        <v>0</v>
      </c>
      <c r="AE186" s="261">
        <v>6</v>
      </c>
      <c r="AF186" s="246">
        <v>0</v>
      </c>
      <c r="AG186" s="246">
        <v>0</v>
      </c>
      <c r="AH186" s="246">
        <v>0</v>
      </c>
      <c r="AI186" s="246">
        <v>0</v>
      </c>
      <c r="AJ186" s="246">
        <v>6</v>
      </c>
      <c r="AK186" s="247">
        <v>2022</v>
      </c>
    </row>
    <row r="187" spans="1:42" ht="33" customHeight="1">
      <c r="A187" s="212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12"/>
      <c r="P187" s="212"/>
      <c r="Q187" s="212">
        <v>0</v>
      </c>
      <c r="R187" s="212">
        <v>0</v>
      </c>
      <c r="S187" s="212">
        <v>1</v>
      </c>
      <c r="T187" s="212">
        <v>3</v>
      </c>
      <c r="U187" s="212">
        <v>0</v>
      </c>
      <c r="V187" s="212">
        <v>1</v>
      </c>
      <c r="W187" s="212">
        <v>0</v>
      </c>
      <c r="X187" s="212">
        <v>4</v>
      </c>
      <c r="Y187" s="212" t="s">
        <v>745</v>
      </c>
      <c r="Z187" s="212">
        <v>0</v>
      </c>
      <c r="AA187" s="212">
        <v>1</v>
      </c>
      <c r="AB187" s="278" t="s">
        <v>737</v>
      </c>
      <c r="AC187" s="190" t="s">
        <v>323</v>
      </c>
      <c r="AD187" s="246">
        <v>0</v>
      </c>
      <c r="AE187" s="261">
        <v>2</v>
      </c>
      <c r="AF187" s="246">
        <v>0</v>
      </c>
      <c r="AG187" s="246">
        <v>0</v>
      </c>
      <c r="AH187" s="246">
        <v>0</v>
      </c>
      <c r="AI187" s="246">
        <v>0</v>
      </c>
      <c r="AJ187" s="246">
        <v>2</v>
      </c>
      <c r="AK187" s="247">
        <v>2022</v>
      </c>
    </row>
    <row r="188" spans="1:42" ht="65.25" customHeight="1">
      <c r="A188" s="215"/>
      <c r="B188" s="215"/>
      <c r="C188" s="215"/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36" t="s">
        <v>683</v>
      </c>
      <c r="AC188" s="217" t="s">
        <v>321</v>
      </c>
      <c r="AD188" s="252">
        <f>AD190+AD196+AD198+AD200</f>
        <v>914.8</v>
      </c>
      <c r="AE188" s="252">
        <f t="shared" ref="AE188:AI188" si="24">AE190+AE196+AE198+AE200</f>
        <v>466.2</v>
      </c>
      <c r="AF188" s="252">
        <v>466.2</v>
      </c>
      <c r="AG188" s="252">
        <f t="shared" si="24"/>
        <v>466.2</v>
      </c>
      <c r="AH188" s="252">
        <f t="shared" si="24"/>
        <v>466.2</v>
      </c>
      <c r="AI188" s="252">
        <f t="shared" si="24"/>
        <v>466.2</v>
      </c>
      <c r="AJ188" s="252">
        <f>SUM(AC188:AI188)</f>
        <v>3245.7999999999997</v>
      </c>
      <c r="AK188" s="254">
        <v>2022</v>
      </c>
    </row>
    <row r="189" spans="1:42" ht="48" customHeight="1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192" t="s">
        <v>684</v>
      </c>
      <c r="AC189" s="190" t="s">
        <v>324</v>
      </c>
      <c r="AD189" s="251">
        <v>3</v>
      </c>
      <c r="AE189" s="251">
        <v>3</v>
      </c>
      <c r="AF189" s="251">
        <v>4</v>
      </c>
      <c r="AG189" s="251">
        <v>4</v>
      </c>
      <c r="AH189" s="251">
        <v>4</v>
      </c>
      <c r="AI189" s="251">
        <v>5</v>
      </c>
      <c r="AJ189" s="246">
        <v>5</v>
      </c>
      <c r="AK189" s="247">
        <v>2022</v>
      </c>
    </row>
    <row r="190" spans="1:42" ht="30.75" customHeight="1">
      <c r="A190" s="210">
        <v>6</v>
      </c>
      <c r="B190" s="210">
        <v>0</v>
      </c>
      <c r="C190" s="210">
        <v>3</v>
      </c>
      <c r="D190" s="210">
        <v>0</v>
      </c>
      <c r="E190" s="210">
        <v>7</v>
      </c>
      <c r="F190" s="210">
        <v>0</v>
      </c>
      <c r="G190" s="210">
        <v>3</v>
      </c>
      <c r="H190" s="210">
        <v>0</v>
      </c>
      <c r="I190" s="210">
        <v>1</v>
      </c>
      <c r="J190" s="210">
        <v>3</v>
      </c>
      <c r="K190" s="210">
        <v>0</v>
      </c>
      <c r="L190" s="210">
        <v>2</v>
      </c>
      <c r="M190" s="210">
        <v>2</v>
      </c>
      <c r="N190" s="210">
        <v>0</v>
      </c>
      <c r="O190" s="210">
        <v>0</v>
      </c>
      <c r="P190" s="210">
        <v>1</v>
      </c>
      <c r="Q190" s="210">
        <v>0</v>
      </c>
      <c r="R190" s="210">
        <v>0</v>
      </c>
      <c r="S190" s="210">
        <v>1</v>
      </c>
      <c r="T190" s="210">
        <v>3</v>
      </c>
      <c r="U190" s="210">
        <v>0</v>
      </c>
      <c r="V190" s="210">
        <v>2</v>
      </c>
      <c r="W190" s="210">
        <v>0</v>
      </c>
      <c r="X190" s="210">
        <v>1</v>
      </c>
      <c r="Y190" s="210" t="s">
        <v>745</v>
      </c>
      <c r="Z190" s="210">
        <v>0</v>
      </c>
      <c r="AA190" s="210">
        <v>1</v>
      </c>
      <c r="AB190" s="192" t="s">
        <v>685</v>
      </c>
      <c r="AC190" s="190" t="s">
        <v>321</v>
      </c>
      <c r="AD190" s="246">
        <v>314</v>
      </c>
      <c r="AE190" s="248">
        <v>305</v>
      </c>
      <c r="AF190" s="246">
        <v>305</v>
      </c>
      <c r="AG190" s="246">
        <v>305</v>
      </c>
      <c r="AH190" s="246">
        <v>305</v>
      </c>
      <c r="AI190" s="246">
        <v>305</v>
      </c>
      <c r="AJ190" s="246">
        <f>SUM(AD190:AI190)</f>
        <v>1839</v>
      </c>
      <c r="AK190" s="247">
        <v>2022</v>
      </c>
    </row>
    <row r="191" spans="1:42" ht="48" customHeight="1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12"/>
      <c r="P191" s="212"/>
      <c r="Q191" s="212">
        <v>0</v>
      </c>
      <c r="R191" s="212">
        <v>0</v>
      </c>
      <c r="S191" s="212">
        <v>1</v>
      </c>
      <c r="T191" s="212">
        <v>3</v>
      </c>
      <c r="U191" s="212">
        <v>0</v>
      </c>
      <c r="V191" s="212">
        <v>2</v>
      </c>
      <c r="W191" s="212">
        <v>0</v>
      </c>
      <c r="X191" s="212">
        <v>1</v>
      </c>
      <c r="Y191" s="212" t="s">
        <v>745</v>
      </c>
      <c r="Z191" s="212">
        <v>0</v>
      </c>
      <c r="AA191" s="212">
        <v>1</v>
      </c>
      <c r="AB191" s="192" t="s">
        <v>686</v>
      </c>
      <c r="AC191" s="190" t="s">
        <v>322</v>
      </c>
      <c r="AD191" s="258">
        <v>8</v>
      </c>
      <c r="AE191" s="259">
        <v>8</v>
      </c>
      <c r="AF191" s="258">
        <v>9</v>
      </c>
      <c r="AG191" s="258">
        <v>15</v>
      </c>
      <c r="AH191" s="258">
        <v>15</v>
      </c>
      <c r="AI191" s="258">
        <v>15</v>
      </c>
      <c r="AJ191" s="258">
        <v>100</v>
      </c>
      <c r="AK191" s="247">
        <v>2022</v>
      </c>
    </row>
    <row r="192" spans="1:42" ht="33.75" customHeight="1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192" t="s">
        <v>687</v>
      </c>
      <c r="AC192" s="190" t="s">
        <v>523</v>
      </c>
      <c r="AD192" s="246" t="s">
        <v>524</v>
      </c>
      <c r="AE192" s="248" t="s">
        <v>524</v>
      </c>
      <c r="AF192" s="246" t="s">
        <v>524</v>
      </c>
      <c r="AG192" s="246" t="s">
        <v>524</v>
      </c>
      <c r="AH192" s="246" t="s">
        <v>524</v>
      </c>
      <c r="AI192" s="246" t="s">
        <v>524</v>
      </c>
      <c r="AJ192" s="246" t="s">
        <v>524</v>
      </c>
      <c r="AK192" s="247">
        <v>2022</v>
      </c>
    </row>
    <row r="193" spans="1:137" ht="32.25" customHeight="1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192" t="s">
        <v>688</v>
      </c>
      <c r="AC193" s="190" t="s">
        <v>322</v>
      </c>
      <c r="AD193" s="246">
        <v>3</v>
      </c>
      <c r="AE193" s="248">
        <v>3</v>
      </c>
      <c r="AF193" s="246">
        <v>3</v>
      </c>
      <c r="AG193" s="246">
        <v>3</v>
      </c>
      <c r="AH193" s="246">
        <v>3</v>
      </c>
      <c r="AI193" s="246">
        <v>3</v>
      </c>
      <c r="AJ193" s="246">
        <v>100</v>
      </c>
      <c r="AK193" s="247">
        <v>2022</v>
      </c>
    </row>
    <row r="194" spans="1:137" ht="35.25" customHeight="1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192" t="s">
        <v>689</v>
      </c>
      <c r="AC194" s="190" t="s">
        <v>523</v>
      </c>
      <c r="AD194" s="246" t="s">
        <v>524</v>
      </c>
      <c r="AE194" s="248" t="s">
        <v>524</v>
      </c>
      <c r="AF194" s="246" t="s">
        <v>524</v>
      </c>
      <c r="AG194" s="246" t="s">
        <v>524</v>
      </c>
      <c r="AH194" s="246" t="s">
        <v>524</v>
      </c>
      <c r="AI194" s="246" t="s">
        <v>524</v>
      </c>
      <c r="AJ194" s="246" t="s">
        <v>524</v>
      </c>
      <c r="AK194" s="247">
        <v>2022</v>
      </c>
    </row>
    <row r="195" spans="1:137" ht="46.5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192" t="s">
        <v>690</v>
      </c>
      <c r="AC195" s="190" t="s">
        <v>483</v>
      </c>
      <c r="AD195" s="246">
        <v>1</v>
      </c>
      <c r="AE195" s="248">
        <v>0</v>
      </c>
      <c r="AF195" s="246">
        <v>0</v>
      </c>
      <c r="AG195" s="246">
        <v>0</v>
      </c>
      <c r="AH195" s="246">
        <v>0</v>
      </c>
      <c r="AI195" s="246">
        <v>1</v>
      </c>
      <c r="AJ195" s="246">
        <v>1</v>
      </c>
      <c r="AK195" s="247">
        <v>2022</v>
      </c>
    </row>
    <row r="196" spans="1:137" ht="33.75" customHeight="1">
      <c r="A196" s="210">
        <v>6</v>
      </c>
      <c r="B196" s="210">
        <v>0</v>
      </c>
      <c r="C196" s="210">
        <v>3</v>
      </c>
      <c r="D196" s="210">
        <v>0</v>
      </c>
      <c r="E196" s="210">
        <v>7</v>
      </c>
      <c r="F196" s="210">
        <v>0</v>
      </c>
      <c r="G196" s="210">
        <v>3</v>
      </c>
      <c r="H196" s="210">
        <v>0</v>
      </c>
      <c r="I196" s="210">
        <v>1</v>
      </c>
      <c r="J196" s="210">
        <v>3</v>
      </c>
      <c r="K196" s="210">
        <v>0</v>
      </c>
      <c r="L196" s="210">
        <v>2</v>
      </c>
      <c r="M196" s="210">
        <v>2</v>
      </c>
      <c r="N196" s="210">
        <v>0</v>
      </c>
      <c r="O196" s="210">
        <v>0</v>
      </c>
      <c r="P196" s="210">
        <v>4</v>
      </c>
      <c r="Q196" s="210">
        <v>0</v>
      </c>
      <c r="R196" s="210">
        <v>0</v>
      </c>
      <c r="S196" s="210">
        <v>1</v>
      </c>
      <c r="T196" s="210">
        <v>3</v>
      </c>
      <c r="U196" s="210">
        <v>0</v>
      </c>
      <c r="V196" s="210">
        <v>2</v>
      </c>
      <c r="W196" s="210">
        <v>0</v>
      </c>
      <c r="X196" s="210">
        <v>4</v>
      </c>
      <c r="Y196" s="210" t="s">
        <v>745</v>
      </c>
      <c r="Z196" s="210">
        <v>0</v>
      </c>
      <c r="AA196" s="210">
        <v>1</v>
      </c>
      <c r="AB196" s="192" t="s">
        <v>691</v>
      </c>
      <c r="AC196" s="190" t="s">
        <v>321</v>
      </c>
      <c r="AD196" s="246">
        <v>267.39999999999998</v>
      </c>
      <c r="AE196" s="248">
        <v>161.19999999999999</v>
      </c>
      <c r="AF196" s="246">
        <v>161.19999999999999</v>
      </c>
      <c r="AG196" s="246">
        <v>161.19999999999999</v>
      </c>
      <c r="AH196" s="246">
        <v>161.19999999999999</v>
      </c>
      <c r="AI196" s="246">
        <v>161.19999999999999</v>
      </c>
      <c r="AJ196" s="246">
        <f>SUM(AD196:AI196)</f>
        <v>1073.4000000000001</v>
      </c>
      <c r="AK196" s="247">
        <v>2022</v>
      </c>
    </row>
    <row r="197" spans="1:137" ht="36.75" customHeight="1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12"/>
      <c r="P197" s="212"/>
      <c r="Q197" s="212">
        <v>0</v>
      </c>
      <c r="R197" s="212">
        <v>0</v>
      </c>
      <c r="S197" s="212">
        <v>1</v>
      </c>
      <c r="T197" s="212">
        <v>3</v>
      </c>
      <c r="U197" s="212">
        <v>0</v>
      </c>
      <c r="V197" s="212">
        <v>2</v>
      </c>
      <c r="W197" s="212">
        <v>0</v>
      </c>
      <c r="X197" s="212">
        <v>4</v>
      </c>
      <c r="Y197" s="212" t="s">
        <v>745</v>
      </c>
      <c r="Z197" s="212">
        <v>0</v>
      </c>
      <c r="AA197" s="212">
        <v>1</v>
      </c>
      <c r="AB197" s="192" t="s">
        <v>692</v>
      </c>
      <c r="AC197" s="190" t="s">
        <v>414</v>
      </c>
      <c r="AD197" s="246">
        <v>150</v>
      </c>
      <c r="AE197" s="248">
        <v>155</v>
      </c>
      <c r="AF197" s="246">
        <v>155</v>
      </c>
      <c r="AG197" s="246">
        <v>156</v>
      </c>
      <c r="AH197" s="246">
        <v>156</v>
      </c>
      <c r="AI197" s="246">
        <v>160</v>
      </c>
      <c r="AJ197" s="246">
        <f t="shared" ref="AJ197:AJ201" si="25">SUM(AD197:AI197)</f>
        <v>932</v>
      </c>
      <c r="AK197" s="247">
        <v>2022</v>
      </c>
    </row>
    <row r="198" spans="1:137" ht="49.5" customHeight="1">
      <c r="A198" s="210">
        <v>6</v>
      </c>
      <c r="B198" s="210">
        <v>0</v>
      </c>
      <c r="C198" s="210">
        <v>3</v>
      </c>
      <c r="D198" s="210">
        <v>0</v>
      </c>
      <c r="E198" s="210">
        <v>7</v>
      </c>
      <c r="F198" s="210">
        <v>0</v>
      </c>
      <c r="G198" s="210">
        <v>3</v>
      </c>
      <c r="H198" s="210">
        <v>0</v>
      </c>
      <c r="I198" s="210">
        <v>1</v>
      </c>
      <c r="J198" s="210">
        <v>3</v>
      </c>
      <c r="K198" s="210">
        <v>0</v>
      </c>
      <c r="L198" s="210">
        <v>2</v>
      </c>
      <c r="M198" s="210" t="s">
        <v>120</v>
      </c>
      <c r="N198" s="210">
        <v>0</v>
      </c>
      <c r="O198" s="210">
        <v>4</v>
      </c>
      <c r="P198" s="210">
        <v>8</v>
      </c>
      <c r="Q198" s="210">
        <v>0</v>
      </c>
      <c r="R198" s="210">
        <v>0</v>
      </c>
      <c r="S198" s="210">
        <v>1</v>
      </c>
      <c r="T198" s="210">
        <v>3</v>
      </c>
      <c r="U198" s="210">
        <v>0</v>
      </c>
      <c r="V198" s="210">
        <v>2</v>
      </c>
      <c r="W198" s="210">
        <v>0</v>
      </c>
      <c r="X198" s="210">
        <v>5</v>
      </c>
      <c r="Y198" s="210" t="s">
        <v>745</v>
      </c>
      <c r="Z198" s="210">
        <v>0</v>
      </c>
      <c r="AA198" s="210">
        <v>1</v>
      </c>
      <c r="AB198" s="192" t="s">
        <v>702</v>
      </c>
      <c r="AC198" s="190" t="s">
        <v>321</v>
      </c>
      <c r="AD198" s="246">
        <v>33.4</v>
      </c>
      <c r="AE198" s="248">
        <v>0</v>
      </c>
      <c r="AF198" s="246">
        <v>0</v>
      </c>
      <c r="AG198" s="246">
        <v>0</v>
      </c>
      <c r="AH198" s="246">
        <v>0</v>
      </c>
      <c r="AI198" s="246">
        <v>0</v>
      </c>
      <c r="AJ198" s="246">
        <f t="shared" si="25"/>
        <v>33.4</v>
      </c>
      <c r="AK198" s="247">
        <v>2022</v>
      </c>
    </row>
    <row r="199" spans="1:137" ht="45.75" customHeight="1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2"/>
      <c r="Q199" s="212">
        <v>0</v>
      </c>
      <c r="R199" s="212">
        <v>0</v>
      </c>
      <c r="S199" s="212">
        <v>1</v>
      </c>
      <c r="T199" s="212">
        <v>3</v>
      </c>
      <c r="U199" s="212">
        <v>0</v>
      </c>
      <c r="V199" s="212">
        <v>2</v>
      </c>
      <c r="W199" s="212">
        <v>0</v>
      </c>
      <c r="X199" s="212">
        <v>5</v>
      </c>
      <c r="Y199" s="212" t="s">
        <v>745</v>
      </c>
      <c r="Z199" s="212">
        <v>0</v>
      </c>
      <c r="AA199" s="212">
        <v>1</v>
      </c>
      <c r="AB199" s="192" t="s">
        <v>693</v>
      </c>
      <c r="AC199" s="190" t="s">
        <v>414</v>
      </c>
      <c r="AD199" s="246">
        <v>25</v>
      </c>
      <c r="AE199" s="248">
        <v>0</v>
      </c>
      <c r="AF199" s="246">
        <v>0</v>
      </c>
      <c r="AG199" s="246">
        <v>0</v>
      </c>
      <c r="AH199" s="246">
        <v>0</v>
      </c>
      <c r="AI199" s="246">
        <v>0</v>
      </c>
      <c r="AJ199" s="246">
        <f t="shared" si="25"/>
        <v>25</v>
      </c>
      <c r="AK199" s="247">
        <v>2022</v>
      </c>
    </row>
    <row r="200" spans="1:137" ht="42.75" customHeight="1">
      <c r="A200" s="210">
        <v>6</v>
      </c>
      <c r="B200" s="210">
        <v>0</v>
      </c>
      <c r="C200" s="210">
        <v>3</v>
      </c>
      <c r="D200" s="210">
        <v>0</v>
      </c>
      <c r="E200" s="210">
        <v>7</v>
      </c>
      <c r="F200" s="210">
        <v>0</v>
      </c>
      <c r="G200" s="210">
        <v>3</v>
      </c>
      <c r="H200" s="210">
        <v>0</v>
      </c>
      <c r="I200" s="210">
        <v>1</v>
      </c>
      <c r="J200" s="210">
        <v>3</v>
      </c>
      <c r="K200" s="210">
        <v>0</v>
      </c>
      <c r="L200" s="210">
        <v>2</v>
      </c>
      <c r="M200" s="210">
        <v>1</v>
      </c>
      <c r="N200" s="210">
        <v>0</v>
      </c>
      <c r="O200" s="210">
        <v>4</v>
      </c>
      <c r="P200" s="210">
        <v>8</v>
      </c>
      <c r="Q200" s="210">
        <v>0</v>
      </c>
      <c r="R200" s="210">
        <v>0</v>
      </c>
      <c r="S200" s="210">
        <v>1</v>
      </c>
      <c r="T200" s="210">
        <v>3</v>
      </c>
      <c r="U200" s="210">
        <v>0</v>
      </c>
      <c r="V200" s="210">
        <v>2</v>
      </c>
      <c r="W200" s="210">
        <v>0</v>
      </c>
      <c r="X200" s="210">
        <v>6</v>
      </c>
      <c r="Y200" s="210">
        <v>0</v>
      </c>
      <c r="Z200" s="210">
        <v>0</v>
      </c>
      <c r="AA200" s="210">
        <v>1</v>
      </c>
      <c r="AB200" s="192" t="s">
        <v>703</v>
      </c>
      <c r="AC200" s="190" t="s">
        <v>321</v>
      </c>
      <c r="AD200" s="246">
        <v>300</v>
      </c>
      <c r="AE200" s="248">
        <v>0</v>
      </c>
      <c r="AF200" s="246">
        <v>0</v>
      </c>
      <c r="AG200" s="246">
        <v>0</v>
      </c>
      <c r="AH200" s="246">
        <v>0</v>
      </c>
      <c r="AI200" s="246">
        <v>0</v>
      </c>
      <c r="AJ200" s="246">
        <f t="shared" si="25"/>
        <v>300</v>
      </c>
      <c r="AK200" s="247">
        <v>2022</v>
      </c>
    </row>
    <row r="201" spans="1:137" ht="42.75" customHeight="1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12"/>
      <c r="P201" s="212"/>
      <c r="Q201" s="212">
        <v>0</v>
      </c>
      <c r="R201" s="212">
        <v>0</v>
      </c>
      <c r="S201" s="212">
        <v>1</v>
      </c>
      <c r="T201" s="212">
        <v>3</v>
      </c>
      <c r="U201" s="212">
        <v>0</v>
      </c>
      <c r="V201" s="212">
        <v>2</v>
      </c>
      <c r="W201" s="212">
        <v>0</v>
      </c>
      <c r="X201" s="212">
        <v>6</v>
      </c>
      <c r="Y201" s="212">
        <v>0</v>
      </c>
      <c r="Z201" s="212">
        <v>0</v>
      </c>
      <c r="AA201" s="212">
        <v>1</v>
      </c>
      <c r="AB201" s="192" t="s">
        <v>694</v>
      </c>
      <c r="AC201" s="190" t="s">
        <v>414</v>
      </c>
      <c r="AD201" s="246">
        <v>0</v>
      </c>
      <c r="AE201" s="248">
        <v>0</v>
      </c>
      <c r="AF201" s="246">
        <v>0</v>
      </c>
      <c r="AG201" s="246">
        <v>0</v>
      </c>
      <c r="AH201" s="246">
        <v>0</v>
      </c>
      <c r="AI201" s="246">
        <v>0</v>
      </c>
      <c r="AJ201" s="246">
        <f t="shared" si="25"/>
        <v>0</v>
      </c>
      <c r="AK201" s="247">
        <v>2022</v>
      </c>
    </row>
    <row r="202" spans="1:137" s="162" customFormat="1" ht="24.75" customHeight="1">
      <c r="A202" s="220"/>
      <c r="B202" s="220"/>
      <c r="C202" s="220"/>
      <c r="D202" s="220"/>
      <c r="E202" s="220"/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38" t="s">
        <v>89</v>
      </c>
      <c r="AC202" s="222" t="s">
        <v>321</v>
      </c>
      <c r="AD202" s="249">
        <f>AD203</f>
        <v>6115.4</v>
      </c>
      <c r="AE202" s="249">
        <f>AE203</f>
        <v>5803.7000000000007</v>
      </c>
      <c r="AF202" s="249">
        <f>AF203</f>
        <v>6319.3</v>
      </c>
      <c r="AG202" s="249">
        <f t="shared" ref="AG202:AJ202" si="26">AG203</f>
        <v>6319.3</v>
      </c>
      <c r="AH202" s="249">
        <f t="shared" si="26"/>
        <v>6319.3</v>
      </c>
      <c r="AI202" s="249">
        <f t="shared" si="26"/>
        <v>6319.3</v>
      </c>
      <c r="AJ202" s="249">
        <f t="shared" si="26"/>
        <v>37196.300000000003</v>
      </c>
      <c r="AK202" s="250">
        <v>2022</v>
      </c>
      <c r="AL202" s="160"/>
      <c r="AM202" s="160"/>
      <c r="AN202" s="160"/>
      <c r="AO202" s="160"/>
      <c r="AP202" s="160"/>
      <c r="AQ202" s="160"/>
      <c r="AR202" s="160"/>
      <c r="AS202" s="160"/>
      <c r="AT202" s="160"/>
      <c r="AU202" s="160"/>
      <c r="AV202" s="160"/>
      <c r="AW202" s="160"/>
      <c r="AX202" s="160"/>
      <c r="AY202" s="160"/>
      <c r="AZ202" s="160"/>
      <c r="BA202" s="160"/>
      <c r="BB202" s="160"/>
      <c r="BC202" s="160"/>
      <c r="BD202" s="160"/>
      <c r="BE202" s="160"/>
      <c r="BF202" s="160"/>
      <c r="BG202" s="160"/>
      <c r="BH202" s="160"/>
      <c r="BI202" s="160"/>
      <c r="BJ202" s="160"/>
      <c r="BK202" s="160"/>
      <c r="BL202" s="160"/>
      <c r="BM202" s="160"/>
      <c r="BN202" s="160"/>
      <c r="BO202" s="160"/>
      <c r="BP202" s="160"/>
      <c r="BQ202" s="160"/>
      <c r="BR202" s="160"/>
      <c r="BS202" s="160"/>
      <c r="BT202" s="160"/>
      <c r="BU202" s="160"/>
      <c r="BV202" s="160"/>
      <c r="BW202" s="160"/>
      <c r="BX202" s="160"/>
      <c r="BY202" s="160"/>
      <c r="BZ202" s="160"/>
      <c r="CA202" s="160"/>
      <c r="CB202" s="160"/>
      <c r="CC202" s="160"/>
      <c r="CD202" s="160"/>
      <c r="CE202" s="160"/>
      <c r="CF202" s="160"/>
      <c r="CG202" s="160"/>
      <c r="CH202" s="160"/>
      <c r="CI202" s="160"/>
      <c r="CJ202" s="160"/>
      <c r="CK202" s="160"/>
      <c r="CL202" s="160"/>
      <c r="CM202" s="160"/>
      <c r="CN202" s="160"/>
      <c r="CO202" s="160"/>
      <c r="CP202" s="160"/>
      <c r="CQ202" s="160"/>
      <c r="CR202" s="160"/>
      <c r="CS202" s="160"/>
      <c r="CT202" s="160"/>
      <c r="CU202" s="160"/>
      <c r="CV202" s="160"/>
      <c r="CW202" s="160"/>
      <c r="CX202" s="160"/>
      <c r="CY202" s="160"/>
      <c r="CZ202" s="160"/>
      <c r="DA202" s="160"/>
      <c r="DB202" s="160"/>
      <c r="DC202" s="160"/>
      <c r="DD202" s="160"/>
      <c r="DE202" s="160"/>
      <c r="DF202" s="160"/>
      <c r="DG202" s="160"/>
      <c r="DH202" s="160"/>
      <c r="DI202" s="160"/>
      <c r="DJ202" s="160"/>
      <c r="DK202" s="160"/>
      <c r="DL202" s="160"/>
      <c r="DM202" s="160"/>
      <c r="DN202" s="160"/>
      <c r="DO202" s="160"/>
      <c r="DP202" s="160"/>
      <c r="DQ202" s="160"/>
      <c r="DR202" s="160"/>
      <c r="DS202" s="160"/>
      <c r="DT202" s="160"/>
      <c r="DU202" s="160"/>
      <c r="DV202" s="160"/>
      <c r="DW202" s="160"/>
      <c r="DX202" s="160"/>
      <c r="DY202" s="160"/>
      <c r="DZ202" s="160"/>
      <c r="EA202" s="160"/>
      <c r="EB202" s="160"/>
      <c r="EC202" s="160"/>
      <c r="ED202" s="160"/>
      <c r="EE202" s="160"/>
      <c r="EF202" s="160"/>
      <c r="EG202" s="160"/>
    </row>
    <row r="203" spans="1:137" s="162" customFormat="1" ht="20.25" customHeight="1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1" t="s">
        <v>90</v>
      </c>
      <c r="AC203" s="191" t="s">
        <v>321</v>
      </c>
      <c r="AD203" s="251">
        <f>AD208+AD205+AD206+AD210+AD207+AD209</f>
        <v>6115.4</v>
      </c>
      <c r="AE203" s="251">
        <f>AE208+AE205+AE206+AE210+AE209+AE207</f>
        <v>5803.7000000000007</v>
      </c>
      <c r="AF203" s="251">
        <f>AF208+AF205+AF206+AF210+AF209+AF207</f>
        <v>6319.3</v>
      </c>
      <c r="AG203" s="251">
        <f>AG208+AG205+AG206+AG210+AG207+AG209</f>
        <v>6319.3</v>
      </c>
      <c r="AH203" s="251">
        <f>AH208+AH205+AH206+AH210+AH207+AH209</f>
        <v>6319.3</v>
      </c>
      <c r="AI203" s="251">
        <f>AI208+AI205+AI206+AI210+AI207+AI209</f>
        <v>6319.3</v>
      </c>
      <c r="AJ203" s="251">
        <f>AJ208+AJ205+AJ206+AJ210+AJ207+AJ209</f>
        <v>37196.300000000003</v>
      </c>
      <c r="AK203" s="247">
        <v>2022</v>
      </c>
      <c r="AL203" s="160"/>
      <c r="AM203" s="160"/>
      <c r="AN203" s="160"/>
      <c r="AO203" s="160"/>
      <c r="AP203" s="160"/>
      <c r="AQ203" s="160"/>
      <c r="AR203" s="160"/>
      <c r="AS203" s="160"/>
      <c r="AT203" s="160"/>
      <c r="AU203" s="160"/>
      <c r="AV203" s="160"/>
      <c r="AW203" s="160"/>
      <c r="AX203" s="160"/>
      <c r="AY203" s="160"/>
      <c r="AZ203" s="160"/>
      <c r="BA203" s="160"/>
      <c r="BB203" s="160"/>
      <c r="BC203" s="160"/>
      <c r="BD203" s="160"/>
      <c r="BE203" s="160"/>
      <c r="BF203" s="160"/>
      <c r="BG203" s="160"/>
      <c r="BH203" s="160"/>
      <c r="BI203" s="160"/>
      <c r="BJ203" s="160"/>
      <c r="BK203" s="160"/>
      <c r="BL203" s="160"/>
      <c r="BM203" s="160"/>
      <c r="BN203" s="160"/>
      <c r="BO203" s="160"/>
      <c r="BP203" s="160"/>
      <c r="BQ203" s="160"/>
      <c r="BR203" s="160"/>
      <c r="BS203" s="160"/>
      <c r="BT203" s="160"/>
      <c r="BU203" s="160"/>
      <c r="BV203" s="160"/>
      <c r="BW203" s="160"/>
      <c r="BX203" s="160"/>
      <c r="BY203" s="160"/>
      <c r="BZ203" s="160"/>
      <c r="CA203" s="160"/>
      <c r="CB203" s="160"/>
      <c r="CC203" s="160"/>
      <c r="CD203" s="160"/>
      <c r="CE203" s="160"/>
      <c r="CF203" s="160"/>
      <c r="CG203" s="160"/>
      <c r="CH203" s="160"/>
      <c r="CI203" s="160"/>
      <c r="CJ203" s="160"/>
      <c r="CK203" s="160"/>
      <c r="CL203" s="160"/>
      <c r="CM203" s="160"/>
      <c r="CN203" s="160"/>
      <c r="CO203" s="160"/>
      <c r="CP203" s="160"/>
      <c r="CQ203" s="160"/>
      <c r="CR203" s="160"/>
      <c r="CS203" s="160"/>
      <c r="CT203" s="160"/>
      <c r="CU203" s="160"/>
      <c r="CV203" s="160"/>
      <c r="CW203" s="160"/>
      <c r="CX203" s="160"/>
      <c r="CY203" s="160"/>
      <c r="CZ203" s="160"/>
      <c r="DA203" s="160"/>
      <c r="DB203" s="160"/>
      <c r="DC203" s="160"/>
      <c r="DD203" s="160"/>
      <c r="DE203" s="160"/>
      <c r="DF203" s="160"/>
      <c r="DG203" s="160"/>
      <c r="DH203" s="160"/>
      <c r="DI203" s="160"/>
      <c r="DJ203" s="160"/>
      <c r="DK203" s="160"/>
      <c r="DL203" s="160"/>
      <c r="DM203" s="160"/>
      <c r="DN203" s="160"/>
      <c r="DO203" s="160"/>
      <c r="DP203" s="160"/>
      <c r="DQ203" s="160"/>
      <c r="DR203" s="160"/>
      <c r="DS203" s="160"/>
      <c r="DT203" s="160"/>
      <c r="DU203" s="160"/>
      <c r="DV203" s="160"/>
      <c r="DW203" s="160"/>
      <c r="DX203" s="160"/>
      <c r="DY203" s="160"/>
      <c r="DZ203" s="160"/>
      <c r="EA203" s="160"/>
      <c r="EB203" s="160"/>
      <c r="EC203" s="160"/>
      <c r="ED203" s="160"/>
      <c r="EE203" s="160"/>
      <c r="EF203" s="160"/>
      <c r="EG203" s="160"/>
    </row>
    <row r="204" spans="1:137" s="162" customFormat="1" ht="18" hidden="1" customHeight="1">
      <c r="A204" s="210"/>
      <c r="B204" s="210"/>
      <c r="C204" s="210"/>
      <c r="D204" s="210"/>
      <c r="E204" s="210"/>
      <c r="F204" s="210"/>
      <c r="G204" s="210"/>
      <c r="H204" s="239"/>
      <c r="I204" s="239"/>
      <c r="J204" s="210"/>
      <c r="K204" s="210"/>
      <c r="L204" s="210"/>
      <c r="M204" s="210"/>
      <c r="N204" s="210"/>
      <c r="O204" s="210"/>
      <c r="P204" s="21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40"/>
      <c r="AC204" s="193"/>
      <c r="AD204" s="246"/>
      <c r="AE204" s="248"/>
      <c r="AF204" s="246"/>
      <c r="AG204" s="246"/>
      <c r="AH204" s="246"/>
      <c r="AI204" s="246"/>
      <c r="AJ204" s="246"/>
      <c r="AK204" s="247"/>
      <c r="AL204" s="160"/>
      <c r="AM204" s="160"/>
      <c r="AN204" s="160"/>
      <c r="AO204" s="160"/>
      <c r="AP204" s="160"/>
      <c r="AQ204" s="160"/>
      <c r="AR204" s="160"/>
      <c r="AS204" s="160"/>
      <c r="AT204" s="160"/>
      <c r="AU204" s="160"/>
      <c r="AV204" s="160"/>
      <c r="AW204" s="160"/>
      <c r="AX204" s="160"/>
      <c r="AY204" s="160"/>
      <c r="AZ204" s="160"/>
      <c r="BA204" s="160"/>
      <c r="BB204" s="160"/>
      <c r="BC204" s="160"/>
      <c r="BD204" s="160"/>
      <c r="BE204" s="160"/>
      <c r="BF204" s="160"/>
      <c r="BG204" s="160"/>
      <c r="BH204" s="160"/>
      <c r="BI204" s="160"/>
      <c r="BJ204" s="160"/>
      <c r="BK204" s="160"/>
      <c r="BL204" s="160"/>
      <c r="BM204" s="160"/>
      <c r="BN204" s="160"/>
      <c r="BO204" s="160"/>
      <c r="BP204" s="160"/>
      <c r="BQ204" s="160"/>
      <c r="BR204" s="160"/>
      <c r="BS204" s="160"/>
      <c r="BT204" s="160"/>
      <c r="BU204" s="160"/>
      <c r="BV204" s="160"/>
      <c r="BW204" s="160"/>
      <c r="BX204" s="160"/>
      <c r="BY204" s="160"/>
      <c r="BZ204" s="160"/>
      <c r="CA204" s="160"/>
      <c r="CB204" s="160"/>
      <c r="CC204" s="160"/>
      <c r="CD204" s="160"/>
      <c r="CE204" s="160"/>
      <c r="CF204" s="160"/>
      <c r="CG204" s="160"/>
      <c r="CH204" s="160"/>
      <c r="CI204" s="160"/>
      <c r="CJ204" s="160"/>
      <c r="CK204" s="160"/>
      <c r="CL204" s="160"/>
      <c r="CM204" s="160"/>
      <c r="CN204" s="160"/>
      <c r="CO204" s="160"/>
      <c r="CP204" s="160"/>
      <c r="CQ204" s="160"/>
      <c r="CR204" s="160"/>
      <c r="CS204" s="160"/>
      <c r="CT204" s="160"/>
      <c r="CU204" s="160"/>
      <c r="CV204" s="160"/>
      <c r="CW204" s="160"/>
      <c r="CX204" s="160"/>
      <c r="CY204" s="160"/>
      <c r="CZ204" s="160"/>
      <c r="DA204" s="160"/>
      <c r="DB204" s="160"/>
      <c r="DC204" s="160"/>
      <c r="DD204" s="160"/>
      <c r="DE204" s="160"/>
      <c r="DF204" s="160"/>
      <c r="DG204" s="160"/>
      <c r="DH204" s="160"/>
      <c r="DI204" s="160"/>
      <c r="DJ204" s="160"/>
      <c r="DK204" s="160"/>
      <c r="DL204" s="160"/>
      <c r="DM204" s="160"/>
      <c r="DN204" s="160"/>
      <c r="DO204" s="160"/>
      <c r="DP204" s="160"/>
      <c r="DQ204" s="160"/>
      <c r="DR204" s="160"/>
      <c r="DS204" s="160"/>
      <c r="DT204" s="160"/>
      <c r="DU204" s="160"/>
      <c r="DV204" s="160"/>
      <c r="DW204" s="160"/>
      <c r="DX204" s="160"/>
      <c r="DY204" s="160"/>
      <c r="DZ204" s="160"/>
      <c r="EA204" s="160"/>
      <c r="EB204" s="160"/>
      <c r="EC204" s="160"/>
      <c r="ED204" s="160"/>
      <c r="EE204" s="160"/>
      <c r="EF204" s="160"/>
      <c r="EG204" s="160"/>
    </row>
    <row r="205" spans="1:137" s="162" customFormat="1" ht="33.75" customHeight="1">
      <c r="A205" s="210">
        <v>6</v>
      </c>
      <c r="B205" s="210">
        <v>0</v>
      </c>
      <c r="C205" s="210">
        <v>3</v>
      </c>
      <c r="D205" s="210">
        <v>0</v>
      </c>
      <c r="E205" s="210">
        <v>7</v>
      </c>
      <c r="F205" s="210">
        <v>0</v>
      </c>
      <c r="G205" s="210">
        <v>9</v>
      </c>
      <c r="H205" s="210">
        <v>0</v>
      </c>
      <c r="I205" s="210">
        <v>1</v>
      </c>
      <c r="J205" s="210">
        <v>9</v>
      </c>
      <c r="K205" s="210">
        <v>0</v>
      </c>
      <c r="L205" s="210">
        <v>1</v>
      </c>
      <c r="M205" s="210">
        <v>2</v>
      </c>
      <c r="N205" s="210">
        <v>0</v>
      </c>
      <c r="O205" s="210">
        <v>0</v>
      </c>
      <c r="P205" s="210">
        <v>1</v>
      </c>
      <c r="Q205" s="210">
        <v>0</v>
      </c>
      <c r="R205" s="234">
        <v>0</v>
      </c>
      <c r="S205" s="234">
        <v>1</v>
      </c>
      <c r="T205" s="234">
        <v>9</v>
      </c>
      <c r="U205" s="234">
        <v>0</v>
      </c>
      <c r="V205" s="234">
        <v>1</v>
      </c>
      <c r="W205" s="234">
        <v>1</v>
      </c>
      <c r="X205" s="234">
        <v>2</v>
      </c>
      <c r="Y205" s="234" t="s">
        <v>749</v>
      </c>
      <c r="Z205" s="234">
        <v>0</v>
      </c>
      <c r="AA205" s="234">
        <v>0</v>
      </c>
      <c r="AB205" s="293" t="s">
        <v>751</v>
      </c>
      <c r="AC205" s="195" t="s">
        <v>321</v>
      </c>
      <c r="AD205" s="245">
        <v>2141.8000000000002</v>
      </c>
      <c r="AE205" s="245">
        <v>2315.9</v>
      </c>
      <c r="AF205" s="245">
        <v>2696.1</v>
      </c>
      <c r="AG205" s="245">
        <v>2696.1</v>
      </c>
      <c r="AH205" s="245">
        <v>2696.1</v>
      </c>
      <c r="AI205" s="245">
        <v>2696.1</v>
      </c>
      <c r="AJ205" s="246">
        <f>SUM(AD205:AI205)</f>
        <v>15242.100000000002</v>
      </c>
      <c r="AK205" s="247">
        <v>2022</v>
      </c>
      <c r="AL205" s="160"/>
      <c r="AM205" s="160"/>
      <c r="AN205" s="160"/>
      <c r="AO205" s="160"/>
      <c r="AP205" s="160"/>
      <c r="AQ205" s="160"/>
      <c r="AR205" s="160"/>
      <c r="AS205" s="160"/>
      <c r="AT205" s="160"/>
      <c r="AU205" s="160"/>
      <c r="AV205" s="160"/>
      <c r="AW205" s="160"/>
      <c r="AX205" s="160"/>
      <c r="AY205" s="160"/>
      <c r="AZ205" s="160"/>
      <c r="BA205" s="160"/>
      <c r="BB205" s="160"/>
      <c r="BC205" s="160"/>
      <c r="BD205" s="160"/>
      <c r="BE205" s="160"/>
      <c r="BF205" s="160"/>
      <c r="BG205" s="160"/>
      <c r="BH205" s="160"/>
      <c r="BI205" s="160"/>
      <c r="BJ205" s="160"/>
      <c r="BK205" s="160"/>
      <c r="BL205" s="160"/>
      <c r="BM205" s="160"/>
      <c r="BN205" s="160"/>
      <c r="BO205" s="160"/>
      <c r="BP205" s="160"/>
      <c r="BQ205" s="160"/>
      <c r="BR205" s="160"/>
      <c r="BS205" s="160"/>
      <c r="BT205" s="160"/>
      <c r="BU205" s="160"/>
      <c r="BV205" s="160"/>
      <c r="BW205" s="160"/>
      <c r="BX205" s="160"/>
      <c r="BY205" s="160"/>
      <c r="BZ205" s="160"/>
      <c r="CA205" s="160"/>
      <c r="CB205" s="160"/>
      <c r="CC205" s="160"/>
      <c r="CD205" s="160"/>
      <c r="CE205" s="160"/>
      <c r="CF205" s="160"/>
      <c r="CG205" s="160"/>
      <c r="CH205" s="160"/>
      <c r="CI205" s="160"/>
      <c r="CJ205" s="160"/>
      <c r="CK205" s="160"/>
      <c r="CL205" s="160"/>
      <c r="CM205" s="160"/>
      <c r="CN205" s="160"/>
      <c r="CO205" s="160"/>
      <c r="CP205" s="160"/>
      <c r="CQ205" s="160"/>
      <c r="CR205" s="160"/>
      <c r="CS205" s="160"/>
      <c r="CT205" s="160"/>
      <c r="CU205" s="160"/>
      <c r="CV205" s="160"/>
      <c r="CW205" s="160"/>
      <c r="CX205" s="160"/>
      <c r="CY205" s="160"/>
      <c r="CZ205" s="160"/>
      <c r="DA205" s="160"/>
      <c r="DB205" s="160"/>
      <c r="DC205" s="160"/>
      <c r="DD205" s="160"/>
      <c r="DE205" s="160"/>
      <c r="DF205" s="160"/>
      <c r="DG205" s="160"/>
      <c r="DH205" s="160"/>
      <c r="DI205" s="160"/>
      <c r="DJ205" s="160"/>
      <c r="DK205" s="160"/>
      <c r="DL205" s="160"/>
      <c r="DM205" s="160"/>
      <c r="DN205" s="160"/>
      <c r="DO205" s="160"/>
      <c r="DP205" s="160"/>
      <c r="DQ205" s="160"/>
      <c r="DR205" s="160"/>
      <c r="DS205" s="160"/>
      <c r="DT205" s="160"/>
      <c r="DU205" s="160"/>
      <c r="DV205" s="160"/>
      <c r="DW205" s="160"/>
      <c r="DX205" s="160"/>
      <c r="DY205" s="160"/>
      <c r="DZ205" s="160"/>
      <c r="EA205" s="160"/>
      <c r="EB205" s="160"/>
      <c r="EC205" s="160"/>
      <c r="ED205" s="160"/>
      <c r="EE205" s="160"/>
      <c r="EF205" s="160"/>
      <c r="EG205" s="160"/>
    </row>
    <row r="206" spans="1:137" s="162" customFormat="1" ht="30.75">
      <c r="A206" s="210">
        <v>6</v>
      </c>
      <c r="B206" s="210">
        <v>0</v>
      </c>
      <c r="C206" s="210">
        <v>3</v>
      </c>
      <c r="D206" s="210">
        <v>0</v>
      </c>
      <c r="E206" s="210">
        <v>7</v>
      </c>
      <c r="F206" s="210">
        <v>0</v>
      </c>
      <c r="G206" s="210">
        <v>9</v>
      </c>
      <c r="H206" s="210">
        <v>0</v>
      </c>
      <c r="I206" s="210">
        <v>1</v>
      </c>
      <c r="J206" s="210">
        <v>9</v>
      </c>
      <c r="K206" s="210">
        <v>0</v>
      </c>
      <c r="L206" s="210">
        <v>1</v>
      </c>
      <c r="M206" s="210">
        <v>2</v>
      </c>
      <c r="N206" s="210">
        <v>0</v>
      </c>
      <c r="O206" s="210">
        <v>0</v>
      </c>
      <c r="P206" s="210">
        <v>2</v>
      </c>
      <c r="Q206" s="210">
        <v>0</v>
      </c>
      <c r="R206" s="210">
        <v>0</v>
      </c>
      <c r="S206" s="210">
        <v>1</v>
      </c>
      <c r="T206" s="210">
        <v>9</v>
      </c>
      <c r="U206" s="210">
        <v>0</v>
      </c>
      <c r="V206" s="210">
        <v>1</v>
      </c>
      <c r="W206" s="210">
        <v>1</v>
      </c>
      <c r="X206" s="210">
        <v>2</v>
      </c>
      <c r="Y206" s="210" t="s">
        <v>749</v>
      </c>
      <c r="Z206" s="210">
        <v>0</v>
      </c>
      <c r="AA206" s="210">
        <v>0</v>
      </c>
      <c r="AB206" s="211" t="s">
        <v>752</v>
      </c>
      <c r="AC206" s="195" t="s">
        <v>321</v>
      </c>
      <c r="AD206" s="245">
        <v>688.2</v>
      </c>
      <c r="AE206" s="245">
        <v>710.9</v>
      </c>
      <c r="AF206" s="245">
        <v>933</v>
      </c>
      <c r="AG206" s="245">
        <v>933</v>
      </c>
      <c r="AH206" s="245">
        <v>933</v>
      </c>
      <c r="AI206" s="245">
        <v>933</v>
      </c>
      <c r="AJ206" s="246">
        <f>SUM(AD206:AI206)</f>
        <v>5131.1000000000004</v>
      </c>
      <c r="AK206" s="247">
        <v>2022</v>
      </c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0"/>
      <c r="BN206" s="160"/>
      <c r="BO206" s="160"/>
      <c r="BP206" s="160"/>
      <c r="BQ206" s="160"/>
      <c r="BR206" s="160"/>
      <c r="BS206" s="160"/>
      <c r="BT206" s="160"/>
      <c r="BU206" s="160"/>
      <c r="BV206" s="160"/>
      <c r="BW206" s="160"/>
      <c r="BX206" s="160"/>
      <c r="BY206" s="160"/>
      <c r="BZ206" s="160"/>
      <c r="CA206" s="160"/>
      <c r="CB206" s="160"/>
      <c r="CC206" s="160"/>
      <c r="CD206" s="160"/>
      <c r="CE206" s="160"/>
      <c r="CF206" s="160"/>
      <c r="CG206" s="160"/>
      <c r="CH206" s="160"/>
      <c r="CI206" s="160"/>
      <c r="CJ206" s="160"/>
      <c r="CK206" s="160"/>
      <c r="CL206" s="160"/>
      <c r="CM206" s="160"/>
      <c r="CN206" s="160"/>
      <c r="CO206" s="160"/>
      <c r="CP206" s="160"/>
      <c r="CQ206" s="160"/>
      <c r="CR206" s="160"/>
      <c r="CS206" s="160"/>
      <c r="CT206" s="160"/>
      <c r="CU206" s="160"/>
      <c r="CV206" s="160"/>
      <c r="CW206" s="160"/>
      <c r="CX206" s="160"/>
      <c r="CY206" s="160"/>
      <c r="CZ206" s="160"/>
      <c r="DA206" s="160"/>
      <c r="DB206" s="160"/>
      <c r="DC206" s="160"/>
      <c r="DD206" s="160"/>
      <c r="DE206" s="160"/>
      <c r="DF206" s="160"/>
      <c r="DG206" s="160"/>
      <c r="DH206" s="160"/>
      <c r="DI206" s="160"/>
      <c r="DJ206" s="160"/>
      <c r="DK206" s="160"/>
      <c r="DL206" s="160"/>
      <c r="DM206" s="160"/>
      <c r="DN206" s="160"/>
      <c r="DO206" s="160"/>
      <c r="DP206" s="160"/>
      <c r="DQ206" s="160"/>
      <c r="DR206" s="160"/>
      <c r="DS206" s="160"/>
      <c r="DT206" s="160"/>
      <c r="DU206" s="160"/>
      <c r="DV206" s="160"/>
      <c r="DW206" s="160"/>
      <c r="DX206" s="160"/>
      <c r="DY206" s="160"/>
      <c r="DZ206" s="160"/>
      <c r="EA206" s="160"/>
      <c r="EB206" s="160"/>
      <c r="EC206" s="160"/>
      <c r="ED206" s="160"/>
      <c r="EE206" s="160"/>
      <c r="EF206" s="160"/>
      <c r="EG206" s="160"/>
    </row>
    <row r="207" spans="1:137" s="162" customFormat="1" ht="30.75">
      <c r="A207" s="210">
        <v>6</v>
      </c>
      <c r="B207" s="210">
        <v>0</v>
      </c>
      <c r="C207" s="210">
        <v>3</v>
      </c>
      <c r="D207" s="210">
        <v>0</v>
      </c>
      <c r="E207" s="210">
        <v>7</v>
      </c>
      <c r="F207" s="210">
        <v>0</v>
      </c>
      <c r="G207" s="210">
        <v>9</v>
      </c>
      <c r="H207" s="210">
        <v>0</v>
      </c>
      <c r="I207" s="210">
        <v>1</v>
      </c>
      <c r="J207" s="210">
        <v>9</v>
      </c>
      <c r="K207" s="210">
        <v>0</v>
      </c>
      <c r="L207" s="210">
        <v>1</v>
      </c>
      <c r="M207" s="210">
        <v>2</v>
      </c>
      <c r="N207" s="210">
        <v>0</v>
      </c>
      <c r="O207" s="210">
        <v>0</v>
      </c>
      <c r="P207" s="210">
        <v>3</v>
      </c>
      <c r="Q207" s="210">
        <v>0</v>
      </c>
      <c r="R207" s="210">
        <v>0</v>
      </c>
      <c r="S207" s="210">
        <v>1</v>
      </c>
      <c r="T207" s="210">
        <v>9</v>
      </c>
      <c r="U207" s="210">
        <v>0</v>
      </c>
      <c r="V207" s="210">
        <v>1</v>
      </c>
      <c r="W207" s="210">
        <v>1</v>
      </c>
      <c r="X207" s="210">
        <v>2</v>
      </c>
      <c r="Y207" s="210" t="s">
        <v>749</v>
      </c>
      <c r="Z207" s="210">
        <v>0</v>
      </c>
      <c r="AA207" s="210">
        <v>0</v>
      </c>
      <c r="AB207" s="232" t="s">
        <v>753</v>
      </c>
      <c r="AC207" s="191" t="s">
        <v>330</v>
      </c>
      <c r="AD207" s="245">
        <v>2321.1999999999998</v>
      </c>
      <c r="AE207" s="245">
        <v>1704.3</v>
      </c>
      <c r="AF207" s="245">
        <v>1627.7</v>
      </c>
      <c r="AG207" s="245">
        <v>1627.7</v>
      </c>
      <c r="AH207" s="245">
        <v>1627.7</v>
      </c>
      <c r="AI207" s="245">
        <v>1627.7</v>
      </c>
      <c r="AJ207" s="246">
        <f>SUM(AD207:AI207)</f>
        <v>10536.300000000001</v>
      </c>
      <c r="AK207" s="247">
        <v>2022</v>
      </c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0"/>
      <c r="BN207" s="160"/>
      <c r="BO207" s="160"/>
      <c r="BP207" s="160"/>
      <c r="BQ207" s="160"/>
      <c r="BR207" s="160"/>
      <c r="BS207" s="160"/>
      <c r="BT207" s="160"/>
      <c r="BU207" s="160"/>
      <c r="BV207" s="160"/>
      <c r="BW207" s="160"/>
      <c r="BX207" s="160"/>
      <c r="BY207" s="160"/>
      <c r="BZ207" s="160"/>
      <c r="CA207" s="160"/>
      <c r="CB207" s="160"/>
      <c r="CC207" s="160"/>
      <c r="CD207" s="160"/>
      <c r="CE207" s="160"/>
      <c r="CF207" s="160"/>
      <c r="CG207" s="160"/>
      <c r="CH207" s="160"/>
      <c r="CI207" s="160"/>
      <c r="CJ207" s="160"/>
      <c r="CK207" s="160"/>
      <c r="CL207" s="160"/>
      <c r="CM207" s="160"/>
      <c r="CN207" s="160"/>
      <c r="CO207" s="160"/>
      <c r="CP207" s="160"/>
      <c r="CQ207" s="160"/>
      <c r="CR207" s="160"/>
      <c r="CS207" s="160"/>
      <c r="CT207" s="160"/>
      <c r="CU207" s="160"/>
      <c r="CV207" s="160"/>
      <c r="CW207" s="160"/>
      <c r="CX207" s="160"/>
      <c r="CY207" s="160"/>
      <c r="CZ207" s="160"/>
      <c r="DA207" s="160"/>
      <c r="DB207" s="160"/>
      <c r="DC207" s="160"/>
      <c r="DD207" s="160"/>
      <c r="DE207" s="160"/>
      <c r="DF207" s="160"/>
      <c r="DG207" s="160"/>
      <c r="DH207" s="160"/>
      <c r="DI207" s="160"/>
      <c r="DJ207" s="160"/>
      <c r="DK207" s="160"/>
      <c r="DL207" s="160"/>
      <c r="DM207" s="160"/>
      <c r="DN207" s="160"/>
      <c r="DO207" s="160"/>
      <c r="DP207" s="160"/>
      <c r="DQ207" s="160"/>
      <c r="DR207" s="160"/>
      <c r="DS207" s="160"/>
      <c r="DT207" s="160"/>
      <c r="DU207" s="160"/>
      <c r="DV207" s="160"/>
      <c r="DW207" s="160"/>
      <c r="DX207" s="160"/>
      <c r="DY207" s="160"/>
      <c r="DZ207" s="160"/>
      <c r="EA207" s="160"/>
      <c r="EB207" s="160"/>
      <c r="EC207" s="160"/>
      <c r="ED207" s="160"/>
      <c r="EE207" s="160"/>
      <c r="EF207" s="160"/>
      <c r="EG207" s="160"/>
    </row>
    <row r="208" spans="1:137" s="162" customFormat="1" ht="32.25" customHeight="1">
      <c r="A208" s="210">
        <v>6</v>
      </c>
      <c r="B208" s="210">
        <v>0</v>
      </c>
      <c r="C208" s="210">
        <v>3</v>
      </c>
      <c r="D208" s="210">
        <v>0</v>
      </c>
      <c r="E208" s="210">
        <v>7</v>
      </c>
      <c r="F208" s="210">
        <v>0</v>
      </c>
      <c r="G208" s="210">
        <v>9</v>
      </c>
      <c r="H208" s="239">
        <v>0</v>
      </c>
      <c r="I208" s="239">
        <v>1</v>
      </c>
      <c r="J208" s="210">
        <v>9</v>
      </c>
      <c r="K208" s="210">
        <v>0</v>
      </c>
      <c r="L208" s="210">
        <v>1</v>
      </c>
      <c r="M208" s="210">
        <v>2</v>
      </c>
      <c r="N208" s="210">
        <v>0</v>
      </c>
      <c r="O208" s="210">
        <v>1</v>
      </c>
      <c r="P208" s="210">
        <v>2</v>
      </c>
      <c r="Q208" s="230">
        <v>0</v>
      </c>
      <c r="R208" s="230">
        <v>0</v>
      </c>
      <c r="S208" s="230">
        <v>1</v>
      </c>
      <c r="T208" s="230">
        <v>9</v>
      </c>
      <c r="U208" s="230">
        <v>0</v>
      </c>
      <c r="V208" s="230">
        <v>1</v>
      </c>
      <c r="W208" s="230">
        <v>1</v>
      </c>
      <c r="X208" s="230">
        <v>2</v>
      </c>
      <c r="Y208" s="230" t="s">
        <v>748</v>
      </c>
      <c r="Z208" s="230">
        <v>0</v>
      </c>
      <c r="AA208" s="230">
        <v>0</v>
      </c>
      <c r="AB208" s="240" t="s">
        <v>754</v>
      </c>
      <c r="AC208" s="193" t="s">
        <v>321</v>
      </c>
      <c r="AD208" s="246">
        <v>964.2</v>
      </c>
      <c r="AE208" s="248">
        <v>1051.9000000000001</v>
      </c>
      <c r="AF208" s="246">
        <v>1062.5</v>
      </c>
      <c r="AG208" s="246">
        <v>1062.5</v>
      </c>
      <c r="AH208" s="246">
        <v>1062.5</v>
      </c>
      <c r="AI208" s="246">
        <v>1062.5</v>
      </c>
      <c r="AJ208" s="246">
        <f>SUM(AD208:AI208)</f>
        <v>6266.1</v>
      </c>
      <c r="AK208" s="247">
        <v>2022</v>
      </c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0"/>
      <c r="BN208" s="160"/>
      <c r="BO208" s="160"/>
      <c r="BP208" s="160"/>
      <c r="BQ208" s="160"/>
      <c r="BR208" s="160"/>
      <c r="BS208" s="160"/>
      <c r="BT208" s="160"/>
      <c r="BU208" s="160"/>
      <c r="BV208" s="160"/>
      <c r="BW208" s="160"/>
      <c r="BX208" s="160"/>
      <c r="BY208" s="160"/>
      <c r="BZ208" s="160"/>
      <c r="CA208" s="160"/>
      <c r="CB208" s="160"/>
      <c r="CC208" s="160"/>
      <c r="CD208" s="160"/>
      <c r="CE208" s="160"/>
      <c r="CF208" s="160"/>
      <c r="CG208" s="160"/>
      <c r="CH208" s="160"/>
      <c r="CI208" s="160"/>
      <c r="CJ208" s="160"/>
      <c r="CK208" s="160"/>
      <c r="CL208" s="160"/>
      <c r="CM208" s="160"/>
      <c r="CN208" s="160"/>
      <c r="CO208" s="160"/>
      <c r="CP208" s="160"/>
      <c r="CQ208" s="160"/>
      <c r="CR208" s="160"/>
      <c r="CS208" s="160"/>
      <c r="CT208" s="160"/>
      <c r="CU208" s="160"/>
      <c r="CV208" s="160"/>
      <c r="CW208" s="160"/>
      <c r="CX208" s="160"/>
      <c r="CY208" s="160"/>
      <c r="CZ208" s="160"/>
      <c r="DA208" s="160"/>
      <c r="DB208" s="160"/>
      <c r="DC208" s="160"/>
      <c r="DD208" s="160"/>
      <c r="DE208" s="160"/>
      <c r="DF208" s="160"/>
      <c r="DG208" s="160"/>
      <c r="DH208" s="160"/>
      <c r="DI208" s="160"/>
      <c r="DJ208" s="160"/>
      <c r="DK208" s="160"/>
      <c r="DL208" s="160"/>
      <c r="DM208" s="160"/>
      <c r="DN208" s="160"/>
      <c r="DO208" s="160"/>
      <c r="DP208" s="160"/>
      <c r="DQ208" s="160"/>
      <c r="DR208" s="160"/>
      <c r="DS208" s="160"/>
      <c r="DT208" s="160"/>
      <c r="DU208" s="160"/>
      <c r="DV208" s="160"/>
      <c r="DW208" s="160"/>
      <c r="DX208" s="160"/>
      <c r="DY208" s="160"/>
      <c r="DZ208" s="160"/>
      <c r="EA208" s="160"/>
      <c r="EB208" s="160"/>
      <c r="EC208" s="160"/>
      <c r="ED208" s="160"/>
      <c r="EE208" s="160"/>
      <c r="EF208" s="160"/>
      <c r="EG208" s="160"/>
    </row>
    <row r="209" spans="1:137" s="162" customFormat="1" ht="47.25" customHeight="1">
      <c r="A209" s="210">
        <v>6</v>
      </c>
      <c r="B209" s="210">
        <v>0</v>
      </c>
      <c r="C209" s="210">
        <v>3</v>
      </c>
      <c r="D209" s="210">
        <v>0</v>
      </c>
      <c r="E209" s="210">
        <v>7</v>
      </c>
      <c r="F209" s="210">
        <v>0</v>
      </c>
      <c r="G209" s="210">
        <v>9</v>
      </c>
      <c r="H209" s="210">
        <v>0</v>
      </c>
      <c r="I209" s="210">
        <v>1</v>
      </c>
      <c r="J209" s="210">
        <v>9</v>
      </c>
      <c r="K209" s="210">
        <v>0</v>
      </c>
      <c r="L209" s="210">
        <v>1</v>
      </c>
      <c r="M209" s="210">
        <v>1</v>
      </c>
      <c r="N209" s="210">
        <v>0</v>
      </c>
      <c r="O209" s="210">
        <v>2</v>
      </c>
      <c r="P209" s="210">
        <v>0</v>
      </c>
      <c r="Q209" s="210">
        <v>0</v>
      </c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92" t="s">
        <v>755</v>
      </c>
      <c r="AC209" s="191" t="s">
        <v>330</v>
      </c>
      <c r="AD209" s="256">
        <v>0</v>
      </c>
      <c r="AE209" s="256">
        <v>18.7</v>
      </c>
      <c r="AF209" s="256">
        <v>0</v>
      </c>
      <c r="AG209" s="256">
        <v>0</v>
      </c>
      <c r="AH209" s="256">
        <v>0</v>
      </c>
      <c r="AI209" s="256">
        <v>0</v>
      </c>
      <c r="AJ209" s="256">
        <v>18.7</v>
      </c>
      <c r="AK209" s="247">
        <v>2022</v>
      </c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0"/>
      <c r="BN209" s="160"/>
      <c r="BO209" s="160"/>
      <c r="BP209" s="160"/>
      <c r="BQ209" s="160"/>
      <c r="BR209" s="160"/>
      <c r="BS209" s="160"/>
      <c r="BT209" s="160"/>
      <c r="BU209" s="160"/>
      <c r="BV209" s="160"/>
      <c r="BW209" s="160"/>
      <c r="BX209" s="160"/>
      <c r="BY209" s="160"/>
      <c r="BZ209" s="160"/>
      <c r="CA209" s="160"/>
      <c r="CB209" s="160"/>
      <c r="CC209" s="160"/>
      <c r="CD209" s="160"/>
      <c r="CE209" s="160"/>
      <c r="CF209" s="160"/>
      <c r="CG209" s="160"/>
      <c r="CH209" s="160"/>
      <c r="CI209" s="160"/>
      <c r="CJ209" s="160"/>
      <c r="CK209" s="160"/>
      <c r="CL209" s="160"/>
      <c r="CM209" s="160"/>
      <c r="CN209" s="160"/>
      <c r="CO209" s="160"/>
      <c r="CP209" s="160"/>
      <c r="CQ209" s="160"/>
      <c r="CR209" s="160"/>
      <c r="CS209" s="160"/>
      <c r="CT209" s="160"/>
      <c r="CU209" s="160"/>
      <c r="CV209" s="160"/>
      <c r="CW209" s="160"/>
      <c r="CX209" s="160"/>
      <c r="CY209" s="160"/>
      <c r="CZ209" s="160"/>
      <c r="DA209" s="160"/>
      <c r="DB209" s="160"/>
      <c r="DC209" s="160"/>
      <c r="DD209" s="160"/>
      <c r="DE209" s="160"/>
      <c r="DF209" s="160"/>
      <c r="DG209" s="160"/>
      <c r="DH209" s="160"/>
      <c r="DI209" s="160"/>
      <c r="DJ209" s="160"/>
      <c r="DK209" s="160"/>
      <c r="DL209" s="160"/>
      <c r="DM209" s="160"/>
      <c r="DN209" s="160"/>
      <c r="DO209" s="160"/>
      <c r="DP209" s="160"/>
      <c r="DQ209" s="160"/>
      <c r="DR209" s="160"/>
      <c r="DS209" s="160"/>
      <c r="DT209" s="160"/>
      <c r="DU209" s="160"/>
      <c r="DV209" s="160"/>
      <c r="DW209" s="160"/>
      <c r="DX209" s="160"/>
      <c r="DY209" s="160"/>
      <c r="DZ209" s="160"/>
      <c r="EA209" s="160"/>
      <c r="EB209" s="160"/>
      <c r="EC209" s="160"/>
      <c r="ED209" s="160"/>
      <c r="EE209" s="160"/>
      <c r="EF209" s="160"/>
      <c r="EG209" s="160"/>
    </row>
    <row r="210" spans="1:137" s="162" customFormat="1" ht="54" customHeight="1">
      <c r="A210" s="210">
        <v>6</v>
      </c>
      <c r="B210" s="210">
        <v>0</v>
      </c>
      <c r="C210" s="210">
        <v>3</v>
      </c>
      <c r="D210" s="210">
        <v>0</v>
      </c>
      <c r="E210" s="210">
        <v>7</v>
      </c>
      <c r="F210" s="210">
        <v>0</v>
      </c>
      <c r="G210" s="210">
        <v>9</v>
      </c>
      <c r="H210" s="210">
        <v>0</v>
      </c>
      <c r="I210" s="210">
        <v>1</v>
      </c>
      <c r="J210" s="210">
        <v>9</v>
      </c>
      <c r="K210" s="210">
        <v>0</v>
      </c>
      <c r="L210" s="210">
        <v>1</v>
      </c>
      <c r="M210" s="210" t="s">
        <v>120</v>
      </c>
      <c r="N210" s="210">
        <v>0</v>
      </c>
      <c r="O210" s="210">
        <v>2</v>
      </c>
      <c r="P210" s="210">
        <v>0</v>
      </c>
      <c r="Q210" s="210" t="s">
        <v>750</v>
      </c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92" t="s">
        <v>756</v>
      </c>
      <c r="AC210" s="191" t="s">
        <v>330</v>
      </c>
      <c r="AD210" s="256">
        <v>0</v>
      </c>
      <c r="AE210" s="256">
        <v>2</v>
      </c>
      <c r="AF210" s="256">
        <v>0</v>
      </c>
      <c r="AG210" s="256">
        <v>0</v>
      </c>
      <c r="AH210" s="256">
        <v>0</v>
      </c>
      <c r="AI210" s="256">
        <v>0</v>
      </c>
      <c r="AJ210" s="256">
        <v>2</v>
      </c>
      <c r="AK210" s="247">
        <v>2022</v>
      </c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160"/>
      <c r="BN210" s="160"/>
      <c r="BO210" s="160"/>
      <c r="BP210" s="160"/>
      <c r="BQ210" s="160"/>
      <c r="BR210" s="160"/>
      <c r="BS210" s="160"/>
      <c r="BT210" s="160"/>
      <c r="BU210" s="160"/>
      <c r="BV210" s="160"/>
      <c r="BW210" s="160"/>
      <c r="BX210" s="160"/>
      <c r="BY210" s="160"/>
      <c r="BZ210" s="160"/>
      <c r="CA210" s="160"/>
      <c r="CB210" s="160"/>
      <c r="CC210" s="160"/>
      <c r="CD210" s="160"/>
      <c r="CE210" s="160"/>
      <c r="CF210" s="160"/>
      <c r="CG210" s="160"/>
      <c r="CH210" s="160"/>
      <c r="CI210" s="160"/>
      <c r="CJ210" s="160"/>
      <c r="CK210" s="160"/>
      <c r="CL210" s="160"/>
      <c r="CM210" s="160"/>
      <c r="CN210" s="160"/>
      <c r="CO210" s="160"/>
      <c r="CP210" s="160"/>
      <c r="CQ210" s="160"/>
      <c r="CR210" s="160"/>
      <c r="CS210" s="160"/>
      <c r="CT210" s="160"/>
      <c r="CU210" s="160"/>
      <c r="CV210" s="160"/>
      <c r="CW210" s="160"/>
      <c r="CX210" s="160"/>
      <c r="CY210" s="160"/>
      <c r="CZ210" s="160"/>
      <c r="DA210" s="160"/>
      <c r="DB210" s="160"/>
      <c r="DC210" s="160"/>
      <c r="DD210" s="160"/>
      <c r="DE210" s="160"/>
      <c r="DF210" s="160"/>
      <c r="DG210" s="160"/>
      <c r="DH210" s="160"/>
      <c r="DI210" s="160"/>
      <c r="DJ210" s="160"/>
      <c r="DK210" s="160"/>
      <c r="DL210" s="160"/>
      <c r="DM210" s="160"/>
      <c r="DN210" s="160"/>
      <c r="DO210" s="160"/>
      <c r="DP210" s="160"/>
      <c r="DQ210" s="160"/>
      <c r="DR210" s="160"/>
      <c r="DS210" s="160"/>
      <c r="DT210" s="160"/>
      <c r="DU210" s="160"/>
      <c r="DV210" s="160"/>
      <c r="DW210" s="160"/>
      <c r="DX210" s="160"/>
      <c r="DY210" s="160"/>
      <c r="DZ210" s="160"/>
      <c r="EA210" s="160"/>
      <c r="EB210" s="160"/>
      <c r="EC210" s="160"/>
      <c r="ED210" s="160"/>
      <c r="EE210" s="160"/>
      <c r="EF210" s="160"/>
      <c r="EG210" s="160"/>
    </row>
    <row r="211" spans="1:137" s="162" customFormat="1" ht="22.5" customHeight="1">
      <c r="AC211" s="171"/>
      <c r="AD211" s="164"/>
      <c r="AE211" s="164"/>
      <c r="AF211" s="164"/>
      <c r="AG211" s="164"/>
      <c r="AH211" s="164"/>
      <c r="AI211" s="164"/>
      <c r="AJ211" s="164"/>
      <c r="AK211" s="164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160"/>
      <c r="BN211" s="160"/>
      <c r="BO211" s="160"/>
      <c r="BP211" s="160"/>
      <c r="BQ211" s="160"/>
      <c r="BR211" s="160"/>
      <c r="BS211" s="160"/>
      <c r="BT211" s="160"/>
      <c r="BU211" s="160"/>
      <c r="BV211" s="160"/>
      <c r="BW211" s="160"/>
      <c r="BX211" s="160"/>
      <c r="BY211" s="160"/>
      <c r="BZ211" s="160"/>
      <c r="CA211" s="160"/>
      <c r="CB211" s="160"/>
      <c r="CC211" s="160"/>
      <c r="CD211" s="160"/>
      <c r="CE211" s="160"/>
      <c r="CF211" s="160"/>
      <c r="CG211" s="160"/>
      <c r="CH211" s="160"/>
      <c r="CI211" s="160"/>
      <c r="CJ211" s="160"/>
      <c r="CK211" s="160"/>
      <c r="CL211" s="160"/>
      <c r="CM211" s="160"/>
      <c r="CN211" s="160"/>
      <c r="CO211" s="160"/>
      <c r="CP211" s="160"/>
      <c r="CQ211" s="160"/>
      <c r="CR211" s="160"/>
      <c r="CS211" s="160"/>
      <c r="CT211" s="160"/>
      <c r="CU211" s="160"/>
      <c r="CV211" s="160"/>
      <c r="CW211" s="160"/>
      <c r="CX211" s="160"/>
      <c r="CY211" s="160"/>
      <c r="CZ211" s="160"/>
      <c r="DA211" s="160"/>
      <c r="DB211" s="160"/>
      <c r="DC211" s="160"/>
      <c r="DD211" s="160"/>
      <c r="DE211" s="160"/>
      <c r="DF211" s="160"/>
      <c r="DG211" s="160"/>
      <c r="DH211" s="160"/>
      <c r="DI211" s="160"/>
      <c r="DJ211" s="160"/>
      <c r="DK211" s="160"/>
      <c r="DL211" s="160"/>
      <c r="DM211" s="160"/>
      <c r="DN211" s="160"/>
      <c r="DO211" s="160"/>
      <c r="DP211" s="160"/>
      <c r="DQ211" s="160"/>
      <c r="DR211" s="160"/>
      <c r="DS211" s="160"/>
      <c r="DT211" s="160"/>
      <c r="DU211" s="160"/>
      <c r="DV211" s="160"/>
      <c r="DW211" s="160"/>
      <c r="DX211" s="160"/>
      <c r="DY211" s="160"/>
      <c r="DZ211" s="160"/>
      <c r="EA211" s="160"/>
      <c r="EB211" s="160"/>
      <c r="EC211" s="160"/>
      <c r="ED211" s="160"/>
      <c r="EE211" s="160"/>
      <c r="EF211" s="160"/>
      <c r="EG211" s="160"/>
    </row>
    <row r="212" spans="1:137" s="162" customFormat="1">
      <c r="AC212" s="171"/>
      <c r="AD212" s="164"/>
      <c r="AE212" s="164"/>
      <c r="AF212" s="164"/>
      <c r="AG212" s="164"/>
      <c r="AH212" s="164"/>
      <c r="AI212" s="164"/>
      <c r="AJ212" s="164"/>
      <c r="AK212" s="164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160"/>
      <c r="BN212" s="160"/>
      <c r="BO212" s="160"/>
      <c r="BP212" s="160"/>
      <c r="BQ212" s="160"/>
      <c r="BR212" s="160"/>
      <c r="BS212" s="160"/>
      <c r="BT212" s="160"/>
      <c r="BU212" s="160"/>
      <c r="BV212" s="160"/>
      <c r="BW212" s="160"/>
      <c r="BX212" s="160"/>
      <c r="BY212" s="160"/>
      <c r="BZ212" s="160"/>
      <c r="CA212" s="160"/>
      <c r="CB212" s="160"/>
      <c r="CC212" s="160"/>
      <c r="CD212" s="160"/>
      <c r="CE212" s="160"/>
      <c r="CF212" s="160"/>
      <c r="CG212" s="160"/>
      <c r="CH212" s="160"/>
      <c r="CI212" s="160"/>
      <c r="CJ212" s="160"/>
      <c r="CK212" s="160"/>
      <c r="CL212" s="160"/>
      <c r="CM212" s="160"/>
      <c r="CN212" s="160"/>
      <c r="CO212" s="160"/>
      <c r="CP212" s="160"/>
      <c r="CQ212" s="160"/>
      <c r="CR212" s="160"/>
      <c r="CS212" s="160"/>
      <c r="CT212" s="160"/>
      <c r="CU212" s="160"/>
      <c r="CV212" s="160"/>
      <c r="CW212" s="160"/>
      <c r="CX212" s="160"/>
      <c r="CY212" s="160"/>
      <c r="CZ212" s="160"/>
      <c r="DA212" s="160"/>
      <c r="DB212" s="160"/>
      <c r="DC212" s="160"/>
      <c r="DD212" s="160"/>
      <c r="DE212" s="160"/>
      <c r="DF212" s="160"/>
      <c r="DG212" s="160"/>
      <c r="DH212" s="160"/>
      <c r="DI212" s="160"/>
      <c r="DJ212" s="160"/>
      <c r="DK212" s="160"/>
      <c r="DL212" s="160"/>
      <c r="DM212" s="160"/>
      <c r="DN212" s="160"/>
      <c r="DO212" s="160"/>
      <c r="DP212" s="160"/>
      <c r="DQ212" s="160"/>
      <c r="DR212" s="160"/>
      <c r="DS212" s="160"/>
      <c r="DT212" s="160"/>
      <c r="DU212" s="160"/>
      <c r="DV212" s="160"/>
      <c r="DW212" s="160"/>
      <c r="DX212" s="160"/>
      <c r="DY212" s="160"/>
      <c r="DZ212" s="160"/>
      <c r="EA212" s="160"/>
      <c r="EB212" s="160"/>
      <c r="EC212" s="160"/>
      <c r="ED212" s="160"/>
      <c r="EE212" s="160"/>
      <c r="EF212" s="160"/>
      <c r="EG212" s="160"/>
    </row>
    <row r="213" spans="1:137" s="162" customFormat="1">
      <c r="AC213" s="171"/>
      <c r="AD213" s="164"/>
      <c r="AE213" s="164"/>
      <c r="AF213" s="164"/>
      <c r="AG213" s="164"/>
      <c r="AH213" s="164"/>
      <c r="AI213" s="164"/>
      <c r="AJ213" s="164"/>
      <c r="AK213" s="164"/>
      <c r="AL213" s="160"/>
      <c r="AM213" s="160"/>
      <c r="AN213" s="160"/>
      <c r="AO213" s="160"/>
      <c r="AP213" s="160"/>
      <c r="AQ213" s="160"/>
      <c r="AR213" s="160"/>
      <c r="AS213" s="160"/>
      <c r="AT213" s="160"/>
      <c r="AU213" s="160"/>
      <c r="AV213" s="160"/>
      <c r="AW213" s="160"/>
      <c r="AX213" s="160"/>
      <c r="AY213" s="160"/>
      <c r="AZ213" s="160"/>
      <c r="BA213" s="160"/>
      <c r="BB213" s="160"/>
      <c r="BC213" s="160"/>
      <c r="BD213" s="160"/>
      <c r="BE213" s="160"/>
      <c r="BF213" s="160"/>
      <c r="BG213" s="160"/>
      <c r="BH213" s="160"/>
      <c r="BI213" s="160"/>
      <c r="BJ213" s="160"/>
      <c r="BK213" s="160"/>
      <c r="BL213" s="160"/>
      <c r="BM213" s="160"/>
      <c r="BN213" s="160"/>
      <c r="BO213" s="160"/>
      <c r="BP213" s="160"/>
      <c r="BQ213" s="160"/>
      <c r="BR213" s="160"/>
      <c r="BS213" s="160"/>
      <c r="BT213" s="160"/>
      <c r="BU213" s="160"/>
      <c r="BV213" s="160"/>
      <c r="BW213" s="160"/>
      <c r="BX213" s="160"/>
      <c r="BY213" s="160"/>
      <c r="BZ213" s="160"/>
      <c r="CA213" s="160"/>
      <c r="CB213" s="160"/>
      <c r="CC213" s="160"/>
      <c r="CD213" s="160"/>
      <c r="CE213" s="160"/>
      <c r="CF213" s="160"/>
      <c r="CG213" s="160"/>
      <c r="CH213" s="160"/>
      <c r="CI213" s="160"/>
      <c r="CJ213" s="160"/>
      <c r="CK213" s="160"/>
      <c r="CL213" s="160"/>
      <c r="CM213" s="160"/>
      <c r="CN213" s="160"/>
      <c r="CO213" s="160"/>
      <c r="CP213" s="160"/>
      <c r="CQ213" s="160"/>
      <c r="CR213" s="160"/>
      <c r="CS213" s="160"/>
      <c r="CT213" s="160"/>
      <c r="CU213" s="160"/>
      <c r="CV213" s="160"/>
      <c r="CW213" s="160"/>
      <c r="CX213" s="160"/>
      <c r="CY213" s="160"/>
      <c r="CZ213" s="160"/>
      <c r="DA213" s="160"/>
      <c r="DB213" s="160"/>
      <c r="DC213" s="160"/>
      <c r="DD213" s="160"/>
      <c r="DE213" s="160"/>
      <c r="DF213" s="160"/>
      <c r="DG213" s="160"/>
      <c r="DH213" s="160"/>
      <c r="DI213" s="160"/>
      <c r="DJ213" s="160"/>
      <c r="DK213" s="160"/>
      <c r="DL213" s="160"/>
      <c r="DM213" s="160"/>
      <c r="DN213" s="160"/>
      <c r="DO213" s="160"/>
      <c r="DP213" s="160"/>
      <c r="DQ213" s="160"/>
      <c r="DR213" s="160"/>
      <c r="DS213" s="160"/>
      <c r="DT213" s="160"/>
      <c r="DU213" s="160"/>
      <c r="DV213" s="160"/>
      <c r="DW213" s="160"/>
      <c r="DX213" s="160"/>
      <c r="DY213" s="160"/>
      <c r="DZ213" s="160"/>
      <c r="EA213" s="160"/>
      <c r="EB213" s="160"/>
      <c r="EC213" s="160"/>
      <c r="ED213" s="160"/>
      <c r="EE213" s="160"/>
      <c r="EF213" s="160"/>
      <c r="EG213" s="160"/>
    </row>
    <row r="214" spans="1:137" s="162" customFormat="1">
      <c r="AC214" s="171"/>
      <c r="AD214" s="164"/>
      <c r="AE214" s="164"/>
      <c r="AF214" s="164"/>
      <c r="AG214" s="164"/>
      <c r="AH214" s="164"/>
      <c r="AI214" s="164"/>
      <c r="AJ214" s="164"/>
      <c r="AK214" s="164"/>
      <c r="AL214" s="160"/>
      <c r="AM214" s="160"/>
      <c r="AN214" s="160"/>
      <c r="AO214" s="160"/>
      <c r="AP214" s="160"/>
      <c r="AQ214" s="160"/>
      <c r="AR214" s="160"/>
      <c r="AS214" s="160"/>
      <c r="AT214" s="160"/>
      <c r="AU214" s="160"/>
      <c r="AV214" s="160"/>
      <c r="AW214" s="160"/>
      <c r="AX214" s="160"/>
      <c r="AY214" s="160"/>
      <c r="AZ214" s="160"/>
      <c r="BA214" s="160"/>
      <c r="BB214" s="160"/>
      <c r="BC214" s="160"/>
      <c r="BD214" s="160"/>
      <c r="BE214" s="160"/>
      <c r="BF214" s="160"/>
      <c r="BG214" s="160"/>
      <c r="BH214" s="160"/>
      <c r="BI214" s="160"/>
      <c r="BJ214" s="160"/>
      <c r="BK214" s="160"/>
      <c r="BL214" s="160"/>
      <c r="BM214" s="160"/>
      <c r="BN214" s="160"/>
      <c r="BO214" s="160"/>
      <c r="BP214" s="160"/>
      <c r="BQ214" s="160"/>
      <c r="BR214" s="160"/>
      <c r="BS214" s="160"/>
      <c r="BT214" s="160"/>
      <c r="BU214" s="160"/>
      <c r="BV214" s="160"/>
      <c r="BW214" s="160"/>
      <c r="BX214" s="160"/>
      <c r="BY214" s="160"/>
      <c r="BZ214" s="160"/>
      <c r="CA214" s="160"/>
      <c r="CB214" s="160"/>
      <c r="CC214" s="160"/>
      <c r="CD214" s="160"/>
      <c r="CE214" s="160"/>
      <c r="CF214" s="160"/>
      <c r="CG214" s="160"/>
      <c r="CH214" s="160"/>
      <c r="CI214" s="160"/>
      <c r="CJ214" s="160"/>
      <c r="CK214" s="160"/>
      <c r="CL214" s="160"/>
      <c r="CM214" s="160"/>
      <c r="CN214" s="160"/>
      <c r="CO214" s="160"/>
      <c r="CP214" s="160"/>
      <c r="CQ214" s="160"/>
      <c r="CR214" s="160"/>
      <c r="CS214" s="160"/>
      <c r="CT214" s="160"/>
      <c r="CU214" s="160"/>
      <c r="CV214" s="160"/>
      <c r="CW214" s="160"/>
      <c r="CX214" s="160"/>
      <c r="CY214" s="160"/>
      <c r="CZ214" s="160"/>
      <c r="DA214" s="160"/>
      <c r="DB214" s="160"/>
      <c r="DC214" s="160"/>
      <c r="DD214" s="160"/>
      <c r="DE214" s="160"/>
      <c r="DF214" s="160"/>
      <c r="DG214" s="160"/>
      <c r="DH214" s="160"/>
      <c r="DI214" s="160"/>
      <c r="DJ214" s="160"/>
      <c r="DK214" s="160"/>
      <c r="DL214" s="160"/>
      <c r="DM214" s="160"/>
      <c r="DN214" s="160"/>
      <c r="DO214" s="160"/>
      <c r="DP214" s="160"/>
      <c r="DQ214" s="160"/>
      <c r="DR214" s="160"/>
      <c r="DS214" s="160"/>
      <c r="DT214" s="160"/>
      <c r="DU214" s="160"/>
      <c r="DV214" s="160"/>
      <c r="DW214" s="160"/>
      <c r="DX214" s="160"/>
      <c r="DY214" s="160"/>
      <c r="DZ214" s="160"/>
      <c r="EA214" s="160"/>
      <c r="EB214" s="160"/>
      <c r="EC214" s="160"/>
      <c r="ED214" s="160"/>
      <c r="EE214" s="160"/>
      <c r="EF214" s="160"/>
      <c r="EG214" s="160"/>
    </row>
    <row r="215" spans="1:137" s="162" customFormat="1">
      <c r="AC215" s="171"/>
      <c r="AD215" s="164"/>
      <c r="AE215" s="164"/>
      <c r="AF215" s="164"/>
      <c r="AG215" s="164"/>
      <c r="AH215" s="164"/>
      <c r="AI215" s="164"/>
      <c r="AJ215" s="164"/>
      <c r="AK215" s="164"/>
      <c r="AL215" s="160"/>
      <c r="AM215" s="160"/>
      <c r="AN215" s="160"/>
      <c r="AO215" s="160"/>
      <c r="AP215" s="160"/>
      <c r="AQ215" s="160"/>
      <c r="AR215" s="160"/>
      <c r="AS215" s="160"/>
      <c r="AT215" s="160"/>
      <c r="AU215" s="160"/>
      <c r="AV215" s="160"/>
      <c r="AW215" s="160"/>
      <c r="AX215" s="160"/>
      <c r="AY215" s="160"/>
      <c r="AZ215" s="160"/>
      <c r="BA215" s="160"/>
      <c r="BB215" s="160"/>
      <c r="BC215" s="160"/>
      <c r="BD215" s="160"/>
      <c r="BE215" s="160"/>
      <c r="BF215" s="160"/>
      <c r="BG215" s="160"/>
      <c r="BH215" s="160"/>
      <c r="BI215" s="160"/>
      <c r="BJ215" s="160"/>
      <c r="BK215" s="160"/>
      <c r="BL215" s="160"/>
      <c r="BM215" s="160"/>
      <c r="BN215" s="160"/>
      <c r="BO215" s="160"/>
      <c r="BP215" s="160"/>
      <c r="BQ215" s="160"/>
      <c r="BR215" s="160"/>
      <c r="BS215" s="160"/>
      <c r="BT215" s="160"/>
      <c r="BU215" s="160"/>
      <c r="BV215" s="160"/>
      <c r="BW215" s="160"/>
      <c r="BX215" s="160"/>
      <c r="BY215" s="160"/>
      <c r="BZ215" s="160"/>
      <c r="CA215" s="160"/>
      <c r="CB215" s="160"/>
      <c r="CC215" s="160"/>
      <c r="CD215" s="160"/>
      <c r="CE215" s="160"/>
      <c r="CF215" s="160"/>
      <c r="CG215" s="160"/>
      <c r="CH215" s="160"/>
      <c r="CI215" s="160"/>
      <c r="CJ215" s="160"/>
      <c r="CK215" s="160"/>
      <c r="CL215" s="160"/>
      <c r="CM215" s="160"/>
      <c r="CN215" s="160"/>
      <c r="CO215" s="160"/>
      <c r="CP215" s="160"/>
      <c r="CQ215" s="160"/>
      <c r="CR215" s="160"/>
      <c r="CS215" s="160"/>
      <c r="CT215" s="160"/>
      <c r="CU215" s="160"/>
      <c r="CV215" s="160"/>
      <c r="CW215" s="160"/>
      <c r="CX215" s="160"/>
      <c r="CY215" s="160"/>
      <c r="CZ215" s="160"/>
      <c r="DA215" s="160"/>
      <c r="DB215" s="160"/>
      <c r="DC215" s="160"/>
      <c r="DD215" s="160"/>
      <c r="DE215" s="160"/>
      <c r="DF215" s="160"/>
      <c r="DG215" s="160"/>
      <c r="DH215" s="160"/>
      <c r="DI215" s="160"/>
      <c r="DJ215" s="160"/>
      <c r="DK215" s="160"/>
      <c r="DL215" s="160"/>
      <c r="DM215" s="160"/>
      <c r="DN215" s="160"/>
      <c r="DO215" s="160"/>
      <c r="DP215" s="160"/>
      <c r="DQ215" s="160"/>
      <c r="DR215" s="160"/>
      <c r="DS215" s="160"/>
      <c r="DT215" s="160"/>
      <c r="DU215" s="160"/>
      <c r="DV215" s="160"/>
      <c r="DW215" s="160"/>
      <c r="DX215" s="160"/>
      <c r="DY215" s="160"/>
      <c r="DZ215" s="160"/>
      <c r="EA215" s="160"/>
      <c r="EB215" s="160"/>
      <c r="EC215" s="160"/>
      <c r="ED215" s="160"/>
      <c r="EE215" s="160"/>
      <c r="EF215" s="160"/>
      <c r="EG215" s="160"/>
    </row>
    <row r="216" spans="1:137" s="162" customFormat="1">
      <c r="AC216" s="171"/>
      <c r="AD216" s="164"/>
      <c r="AE216" s="164"/>
      <c r="AF216" s="164"/>
      <c r="AG216" s="164"/>
      <c r="AH216" s="164"/>
      <c r="AI216" s="164"/>
      <c r="AJ216" s="164"/>
      <c r="AK216" s="164"/>
      <c r="AL216" s="160"/>
      <c r="AM216" s="160"/>
      <c r="AN216" s="160"/>
      <c r="AO216" s="160"/>
      <c r="AP216" s="160"/>
      <c r="AQ216" s="160"/>
      <c r="AR216" s="160"/>
      <c r="AS216" s="160"/>
      <c r="AT216" s="160"/>
      <c r="AU216" s="160"/>
      <c r="AV216" s="160"/>
      <c r="AW216" s="160"/>
      <c r="AX216" s="160"/>
      <c r="AY216" s="160"/>
      <c r="AZ216" s="160"/>
      <c r="BA216" s="160"/>
      <c r="BB216" s="160"/>
      <c r="BC216" s="160"/>
      <c r="BD216" s="160"/>
      <c r="BE216" s="160"/>
      <c r="BF216" s="160"/>
      <c r="BG216" s="160"/>
      <c r="BH216" s="160"/>
      <c r="BI216" s="160"/>
      <c r="BJ216" s="160"/>
      <c r="BK216" s="160"/>
      <c r="BL216" s="160"/>
      <c r="BM216" s="160"/>
      <c r="BN216" s="160"/>
      <c r="BO216" s="160"/>
      <c r="BP216" s="160"/>
      <c r="BQ216" s="160"/>
      <c r="BR216" s="160"/>
      <c r="BS216" s="160"/>
      <c r="BT216" s="160"/>
      <c r="BU216" s="160"/>
      <c r="BV216" s="160"/>
      <c r="BW216" s="160"/>
      <c r="BX216" s="160"/>
      <c r="BY216" s="160"/>
      <c r="BZ216" s="160"/>
      <c r="CA216" s="160"/>
      <c r="CB216" s="160"/>
      <c r="CC216" s="160"/>
      <c r="CD216" s="160"/>
      <c r="CE216" s="160"/>
      <c r="CF216" s="160"/>
      <c r="CG216" s="160"/>
      <c r="CH216" s="160"/>
      <c r="CI216" s="160"/>
      <c r="CJ216" s="160"/>
      <c r="CK216" s="160"/>
      <c r="CL216" s="160"/>
      <c r="CM216" s="160"/>
      <c r="CN216" s="160"/>
      <c r="CO216" s="160"/>
      <c r="CP216" s="160"/>
      <c r="CQ216" s="160"/>
      <c r="CR216" s="160"/>
      <c r="CS216" s="160"/>
      <c r="CT216" s="160"/>
      <c r="CU216" s="160"/>
      <c r="CV216" s="160"/>
      <c r="CW216" s="160"/>
      <c r="CX216" s="160"/>
      <c r="CY216" s="160"/>
      <c r="CZ216" s="160"/>
      <c r="DA216" s="160"/>
      <c r="DB216" s="160"/>
      <c r="DC216" s="160"/>
      <c r="DD216" s="160"/>
      <c r="DE216" s="160"/>
      <c r="DF216" s="160"/>
      <c r="DG216" s="160"/>
      <c r="DH216" s="160"/>
      <c r="DI216" s="160"/>
      <c r="DJ216" s="160"/>
      <c r="DK216" s="160"/>
      <c r="DL216" s="160"/>
      <c r="DM216" s="160"/>
      <c r="DN216" s="160"/>
      <c r="DO216" s="160"/>
      <c r="DP216" s="160"/>
      <c r="DQ216" s="160"/>
      <c r="DR216" s="160"/>
      <c r="DS216" s="160"/>
      <c r="DT216" s="160"/>
      <c r="DU216" s="160"/>
      <c r="DV216" s="160"/>
      <c r="DW216" s="160"/>
      <c r="DX216" s="160"/>
      <c r="DY216" s="160"/>
      <c r="DZ216" s="160"/>
      <c r="EA216" s="160"/>
      <c r="EB216" s="160"/>
      <c r="EC216" s="160"/>
      <c r="ED216" s="160"/>
      <c r="EE216" s="160"/>
      <c r="EF216" s="160"/>
      <c r="EG216" s="160"/>
    </row>
    <row r="217" spans="1:137" s="162" customFormat="1">
      <c r="AC217" s="171"/>
      <c r="AD217" s="164"/>
      <c r="AE217" s="164"/>
      <c r="AF217" s="164"/>
      <c r="AG217" s="164"/>
      <c r="AH217" s="164"/>
      <c r="AI217" s="164"/>
      <c r="AJ217" s="164"/>
      <c r="AK217" s="164"/>
      <c r="AL217" s="160"/>
      <c r="AM217" s="160"/>
      <c r="AN217" s="160"/>
      <c r="AO217" s="160"/>
      <c r="AP217" s="160"/>
      <c r="AQ217" s="160"/>
      <c r="AR217" s="160"/>
      <c r="AS217" s="160"/>
      <c r="AT217" s="160"/>
      <c r="AU217" s="160"/>
      <c r="AV217" s="160"/>
      <c r="AW217" s="160"/>
      <c r="AX217" s="160"/>
      <c r="AY217" s="160"/>
      <c r="AZ217" s="160"/>
      <c r="BA217" s="160"/>
      <c r="BB217" s="160"/>
      <c r="BC217" s="160"/>
      <c r="BD217" s="160"/>
      <c r="BE217" s="160"/>
      <c r="BF217" s="160"/>
      <c r="BG217" s="160"/>
      <c r="BH217" s="160"/>
      <c r="BI217" s="160"/>
      <c r="BJ217" s="160"/>
      <c r="BK217" s="160"/>
      <c r="BL217" s="160"/>
      <c r="BM217" s="160"/>
      <c r="BN217" s="160"/>
      <c r="BO217" s="160"/>
      <c r="BP217" s="160"/>
      <c r="BQ217" s="160"/>
      <c r="BR217" s="160"/>
      <c r="BS217" s="160"/>
      <c r="BT217" s="160"/>
      <c r="BU217" s="160"/>
      <c r="BV217" s="160"/>
      <c r="BW217" s="160"/>
      <c r="BX217" s="160"/>
      <c r="BY217" s="160"/>
      <c r="BZ217" s="160"/>
      <c r="CA217" s="160"/>
      <c r="CB217" s="160"/>
      <c r="CC217" s="160"/>
      <c r="CD217" s="160"/>
      <c r="CE217" s="160"/>
      <c r="CF217" s="160"/>
      <c r="CG217" s="160"/>
      <c r="CH217" s="160"/>
      <c r="CI217" s="160"/>
      <c r="CJ217" s="160"/>
      <c r="CK217" s="160"/>
      <c r="CL217" s="160"/>
      <c r="CM217" s="160"/>
      <c r="CN217" s="160"/>
      <c r="CO217" s="160"/>
      <c r="CP217" s="160"/>
      <c r="CQ217" s="160"/>
      <c r="CR217" s="160"/>
      <c r="CS217" s="160"/>
      <c r="CT217" s="160"/>
      <c r="CU217" s="160"/>
      <c r="CV217" s="160"/>
      <c r="CW217" s="160"/>
      <c r="CX217" s="160"/>
      <c r="CY217" s="160"/>
      <c r="CZ217" s="160"/>
      <c r="DA217" s="160"/>
      <c r="DB217" s="160"/>
      <c r="DC217" s="160"/>
      <c r="DD217" s="160"/>
      <c r="DE217" s="160"/>
      <c r="DF217" s="160"/>
      <c r="DG217" s="160"/>
      <c r="DH217" s="160"/>
      <c r="DI217" s="160"/>
      <c r="DJ217" s="160"/>
      <c r="DK217" s="160"/>
      <c r="DL217" s="160"/>
      <c r="DM217" s="160"/>
      <c r="DN217" s="160"/>
      <c r="DO217" s="160"/>
      <c r="DP217" s="160"/>
      <c r="DQ217" s="160"/>
      <c r="DR217" s="160"/>
      <c r="DS217" s="160"/>
      <c r="DT217" s="160"/>
      <c r="DU217" s="160"/>
      <c r="DV217" s="160"/>
      <c r="DW217" s="160"/>
      <c r="DX217" s="160"/>
      <c r="DY217" s="160"/>
      <c r="DZ217" s="160"/>
      <c r="EA217" s="160"/>
      <c r="EB217" s="160"/>
      <c r="EC217" s="160"/>
      <c r="ED217" s="160"/>
      <c r="EE217" s="160"/>
      <c r="EF217" s="160"/>
      <c r="EG217" s="160"/>
    </row>
    <row r="218" spans="1:137" s="162" customFormat="1">
      <c r="AC218" s="171"/>
      <c r="AD218" s="164"/>
      <c r="AE218" s="164"/>
      <c r="AF218" s="164"/>
      <c r="AG218" s="164"/>
      <c r="AH218" s="164"/>
      <c r="AI218" s="164"/>
      <c r="AJ218" s="164"/>
      <c r="AK218" s="164"/>
      <c r="AL218" s="160"/>
      <c r="AM218" s="160"/>
      <c r="AN218" s="160"/>
      <c r="AO218" s="160"/>
      <c r="AP218" s="160"/>
      <c r="AQ218" s="160"/>
      <c r="AR218" s="160"/>
      <c r="AS218" s="160"/>
      <c r="AT218" s="160"/>
      <c r="AU218" s="160"/>
      <c r="AV218" s="160"/>
      <c r="AW218" s="160"/>
      <c r="AX218" s="160"/>
      <c r="AY218" s="160"/>
      <c r="AZ218" s="160"/>
      <c r="BA218" s="160"/>
      <c r="BB218" s="160"/>
      <c r="BC218" s="160"/>
      <c r="BD218" s="160"/>
      <c r="BE218" s="160"/>
      <c r="BF218" s="160"/>
      <c r="BG218" s="160"/>
      <c r="BH218" s="160"/>
      <c r="BI218" s="160"/>
      <c r="BJ218" s="160"/>
      <c r="BK218" s="160"/>
      <c r="BL218" s="160"/>
      <c r="BM218" s="160"/>
      <c r="BN218" s="160"/>
      <c r="BO218" s="160"/>
      <c r="BP218" s="160"/>
      <c r="BQ218" s="160"/>
      <c r="BR218" s="160"/>
      <c r="BS218" s="160"/>
      <c r="BT218" s="160"/>
      <c r="BU218" s="160"/>
      <c r="BV218" s="160"/>
      <c r="BW218" s="160"/>
      <c r="BX218" s="160"/>
      <c r="BY218" s="160"/>
      <c r="BZ218" s="160"/>
      <c r="CA218" s="160"/>
      <c r="CB218" s="160"/>
      <c r="CC218" s="160"/>
      <c r="CD218" s="160"/>
      <c r="CE218" s="160"/>
      <c r="CF218" s="160"/>
      <c r="CG218" s="160"/>
      <c r="CH218" s="160"/>
      <c r="CI218" s="160"/>
      <c r="CJ218" s="160"/>
      <c r="CK218" s="160"/>
      <c r="CL218" s="160"/>
      <c r="CM218" s="160"/>
      <c r="CN218" s="160"/>
      <c r="CO218" s="160"/>
      <c r="CP218" s="160"/>
      <c r="CQ218" s="160"/>
      <c r="CR218" s="160"/>
      <c r="CS218" s="160"/>
      <c r="CT218" s="160"/>
      <c r="CU218" s="160"/>
      <c r="CV218" s="160"/>
      <c r="CW218" s="160"/>
      <c r="CX218" s="160"/>
      <c r="CY218" s="160"/>
      <c r="CZ218" s="160"/>
      <c r="DA218" s="160"/>
      <c r="DB218" s="160"/>
      <c r="DC218" s="160"/>
      <c r="DD218" s="160"/>
      <c r="DE218" s="160"/>
      <c r="DF218" s="160"/>
      <c r="DG218" s="160"/>
      <c r="DH218" s="160"/>
      <c r="DI218" s="160"/>
      <c r="DJ218" s="160"/>
      <c r="DK218" s="160"/>
      <c r="DL218" s="160"/>
      <c r="DM218" s="160"/>
      <c r="DN218" s="160"/>
      <c r="DO218" s="160"/>
      <c r="DP218" s="160"/>
      <c r="DQ218" s="160"/>
      <c r="DR218" s="160"/>
      <c r="DS218" s="160"/>
      <c r="DT218" s="160"/>
      <c r="DU218" s="160"/>
      <c r="DV218" s="160"/>
      <c r="DW218" s="160"/>
      <c r="DX218" s="160"/>
      <c r="DY218" s="160"/>
      <c r="DZ218" s="160"/>
      <c r="EA218" s="160"/>
      <c r="EB218" s="160"/>
      <c r="EC218" s="160"/>
      <c r="ED218" s="160"/>
      <c r="EE218" s="160"/>
      <c r="EF218" s="160"/>
      <c r="EG218" s="160"/>
    </row>
    <row r="219" spans="1:137" s="162" customFormat="1">
      <c r="AC219" s="171"/>
      <c r="AD219" s="164"/>
      <c r="AE219" s="164"/>
      <c r="AF219" s="164"/>
      <c r="AG219" s="164"/>
      <c r="AH219" s="164"/>
      <c r="AI219" s="164"/>
      <c r="AJ219" s="164"/>
      <c r="AK219" s="164"/>
      <c r="AL219" s="160"/>
      <c r="AM219" s="160"/>
      <c r="AN219" s="160"/>
      <c r="AO219" s="160"/>
      <c r="AP219" s="160"/>
      <c r="AQ219" s="160"/>
      <c r="AR219" s="160"/>
      <c r="AS219" s="160"/>
      <c r="AT219" s="160"/>
      <c r="AU219" s="160"/>
      <c r="AV219" s="160"/>
      <c r="AW219" s="160"/>
      <c r="AX219" s="160"/>
      <c r="AY219" s="160"/>
      <c r="AZ219" s="160"/>
      <c r="BA219" s="160"/>
      <c r="BB219" s="160"/>
      <c r="BC219" s="160"/>
      <c r="BD219" s="160"/>
      <c r="BE219" s="160"/>
      <c r="BF219" s="160"/>
      <c r="BG219" s="160"/>
      <c r="BH219" s="160"/>
      <c r="BI219" s="160"/>
      <c r="BJ219" s="160"/>
      <c r="BK219" s="160"/>
      <c r="BL219" s="160"/>
      <c r="BM219" s="160"/>
      <c r="BN219" s="160"/>
      <c r="BO219" s="160"/>
      <c r="BP219" s="160"/>
      <c r="BQ219" s="160"/>
      <c r="BR219" s="160"/>
      <c r="BS219" s="160"/>
      <c r="BT219" s="160"/>
      <c r="BU219" s="160"/>
      <c r="BV219" s="160"/>
      <c r="BW219" s="160"/>
      <c r="BX219" s="160"/>
      <c r="BY219" s="160"/>
      <c r="BZ219" s="160"/>
      <c r="CA219" s="160"/>
      <c r="CB219" s="160"/>
      <c r="CC219" s="160"/>
      <c r="CD219" s="160"/>
      <c r="CE219" s="160"/>
      <c r="CF219" s="160"/>
      <c r="CG219" s="160"/>
      <c r="CH219" s="160"/>
      <c r="CI219" s="160"/>
      <c r="CJ219" s="160"/>
      <c r="CK219" s="160"/>
      <c r="CL219" s="160"/>
      <c r="CM219" s="160"/>
      <c r="CN219" s="160"/>
      <c r="CO219" s="160"/>
      <c r="CP219" s="160"/>
      <c r="CQ219" s="160"/>
      <c r="CR219" s="160"/>
      <c r="CS219" s="160"/>
      <c r="CT219" s="160"/>
      <c r="CU219" s="160"/>
      <c r="CV219" s="160"/>
      <c r="CW219" s="160"/>
      <c r="CX219" s="160"/>
      <c r="CY219" s="160"/>
      <c r="CZ219" s="160"/>
      <c r="DA219" s="160"/>
      <c r="DB219" s="160"/>
      <c r="DC219" s="160"/>
      <c r="DD219" s="160"/>
      <c r="DE219" s="160"/>
      <c r="DF219" s="160"/>
      <c r="DG219" s="160"/>
      <c r="DH219" s="160"/>
      <c r="DI219" s="160"/>
      <c r="DJ219" s="160"/>
      <c r="DK219" s="160"/>
      <c r="DL219" s="160"/>
      <c r="DM219" s="160"/>
      <c r="DN219" s="160"/>
      <c r="DO219" s="160"/>
      <c r="DP219" s="160"/>
      <c r="DQ219" s="160"/>
      <c r="DR219" s="160"/>
      <c r="DS219" s="160"/>
      <c r="DT219" s="160"/>
      <c r="DU219" s="160"/>
      <c r="DV219" s="160"/>
      <c r="DW219" s="160"/>
      <c r="DX219" s="160"/>
      <c r="DY219" s="160"/>
      <c r="DZ219" s="160"/>
      <c r="EA219" s="160"/>
      <c r="EB219" s="160"/>
      <c r="EC219" s="160"/>
      <c r="ED219" s="160"/>
      <c r="EE219" s="160"/>
      <c r="EF219" s="160"/>
      <c r="EG219" s="160"/>
    </row>
    <row r="220" spans="1:137" s="162" customFormat="1">
      <c r="AC220" s="171"/>
      <c r="AD220" s="164"/>
      <c r="AE220" s="164"/>
      <c r="AF220" s="164"/>
      <c r="AG220" s="164"/>
      <c r="AH220" s="164"/>
      <c r="AI220" s="164"/>
      <c r="AJ220" s="164"/>
      <c r="AK220" s="164"/>
      <c r="AL220" s="160"/>
      <c r="AM220" s="160"/>
      <c r="AN220" s="160"/>
      <c r="AO220" s="160"/>
      <c r="AP220" s="160"/>
      <c r="AQ220" s="160"/>
      <c r="AR220" s="160"/>
      <c r="AS220" s="160"/>
      <c r="AT220" s="160"/>
      <c r="AU220" s="160"/>
      <c r="AV220" s="160"/>
      <c r="AW220" s="160"/>
      <c r="AX220" s="160"/>
      <c r="AY220" s="160"/>
      <c r="AZ220" s="160"/>
      <c r="BA220" s="160"/>
      <c r="BB220" s="160"/>
      <c r="BC220" s="160"/>
      <c r="BD220" s="160"/>
      <c r="BE220" s="160"/>
      <c r="BF220" s="160"/>
      <c r="BG220" s="160"/>
      <c r="BH220" s="160"/>
      <c r="BI220" s="160"/>
      <c r="BJ220" s="160"/>
      <c r="BK220" s="160"/>
      <c r="BL220" s="160"/>
      <c r="BM220" s="160"/>
      <c r="BN220" s="160"/>
      <c r="BO220" s="160"/>
      <c r="BP220" s="160"/>
      <c r="BQ220" s="160"/>
      <c r="BR220" s="160"/>
      <c r="BS220" s="160"/>
      <c r="BT220" s="160"/>
      <c r="BU220" s="160"/>
      <c r="BV220" s="160"/>
      <c r="BW220" s="160"/>
      <c r="BX220" s="160"/>
      <c r="BY220" s="160"/>
      <c r="BZ220" s="160"/>
      <c r="CA220" s="160"/>
      <c r="CB220" s="160"/>
      <c r="CC220" s="160"/>
      <c r="CD220" s="160"/>
      <c r="CE220" s="160"/>
      <c r="CF220" s="160"/>
      <c r="CG220" s="160"/>
      <c r="CH220" s="160"/>
      <c r="CI220" s="160"/>
      <c r="CJ220" s="160"/>
      <c r="CK220" s="160"/>
      <c r="CL220" s="160"/>
      <c r="CM220" s="160"/>
      <c r="CN220" s="160"/>
      <c r="CO220" s="160"/>
      <c r="CP220" s="160"/>
      <c r="CQ220" s="160"/>
      <c r="CR220" s="160"/>
      <c r="CS220" s="160"/>
      <c r="CT220" s="160"/>
      <c r="CU220" s="160"/>
      <c r="CV220" s="160"/>
      <c r="CW220" s="160"/>
      <c r="CX220" s="160"/>
      <c r="CY220" s="160"/>
      <c r="CZ220" s="160"/>
      <c r="DA220" s="160"/>
      <c r="DB220" s="160"/>
      <c r="DC220" s="160"/>
      <c r="DD220" s="160"/>
      <c r="DE220" s="160"/>
      <c r="DF220" s="160"/>
      <c r="DG220" s="160"/>
      <c r="DH220" s="160"/>
      <c r="DI220" s="160"/>
      <c r="DJ220" s="160"/>
      <c r="DK220" s="160"/>
      <c r="DL220" s="160"/>
      <c r="DM220" s="160"/>
      <c r="DN220" s="160"/>
      <c r="DO220" s="160"/>
      <c r="DP220" s="160"/>
      <c r="DQ220" s="160"/>
      <c r="DR220" s="160"/>
      <c r="DS220" s="160"/>
      <c r="DT220" s="160"/>
      <c r="DU220" s="160"/>
      <c r="DV220" s="160"/>
      <c r="DW220" s="160"/>
      <c r="DX220" s="160"/>
      <c r="DY220" s="160"/>
      <c r="DZ220" s="160"/>
      <c r="EA220" s="160"/>
      <c r="EB220" s="160"/>
      <c r="EC220" s="160"/>
      <c r="ED220" s="160"/>
      <c r="EE220" s="160"/>
      <c r="EF220" s="160"/>
      <c r="EG220" s="160"/>
    </row>
    <row r="221" spans="1:137" s="162" customFormat="1">
      <c r="AC221" s="171"/>
      <c r="AD221" s="164"/>
      <c r="AE221" s="164"/>
      <c r="AF221" s="164"/>
      <c r="AG221" s="164"/>
      <c r="AH221" s="164"/>
      <c r="AI221" s="164"/>
      <c r="AJ221" s="164"/>
      <c r="AK221" s="164"/>
      <c r="AL221" s="160"/>
      <c r="AM221" s="160"/>
      <c r="AN221" s="160"/>
      <c r="AO221" s="160"/>
      <c r="AP221" s="160"/>
      <c r="AQ221" s="160"/>
      <c r="AR221" s="160"/>
      <c r="AS221" s="160"/>
      <c r="AT221" s="160"/>
      <c r="AU221" s="160"/>
      <c r="AV221" s="160"/>
      <c r="AW221" s="160"/>
      <c r="AX221" s="160"/>
      <c r="AY221" s="160"/>
      <c r="AZ221" s="160"/>
      <c r="BA221" s="160"/>
      <c r="BB221" s="160"/>
      <c r="BC221" s="160"/>
      <c r="BD221" s="160"/>
      <c r="BE221" s="160"/>
      <c r="BF221" s="160"/>
      <c r="BG221" s="160"/>
      <c r="BH221" s="160"/>
      <c r="BI221" s="160"/>
      <c r="BJ221" s="160"/>
      <c r="BK221" s="160"/>
      <c r="BL221" s="160"/>
      <c r="BM221" s="160"/>
      <c r="BN221" s="160"/>
      <c r="BO221" s="160"/>
      <c r="BP221" s="160"/>
      <c r="BQ221" s="160"/>
      <c r="BR221" s="160"/>
      <c r="BS221" s="160"/>
      <c r="BT221" s="160"/>
      <c r="BU221" s="160"/>
      <c r="BV221" s="160"/>
      <c r="BW221" s="160"/>
      <c r="BX221" s="160"/>
      <c r="BY221" s="160"/>
      <c r="BZ221" s="160"/>
      <c r="CA221" s="160"/>
      <c r="CB221" s="160"/>
      <c r="CC221" s="160"/>
      <c r="CD221" s="160"/>
      <c r="CE221" s="160"/>
      <c r="CF221" s="160"/>
      <c r="CG221" s="160"/>
      <c r="CH221" s="160"/>
      <c r="CI221" s="160"/>
      <c r="CJ221" s="160"/>
      <c r="CK221" s="160"/>
      <c r="CL221" s="160"/>
      <c r="CM221" s="160"/>
      <c r="CN221" s="160"/>
      <c r="CO221" s="160"/>
      <c r="CP221" s="160"/>
      <c r="CQ221" s="160"/>
      <c r="CR221" s="160"/>
      <c r="CS221" s="160"/>
      <c r="CT221" s="160"/>
      <c r="CU221" s="160"/>
      <c r="CV221" s="160"/>
      <c r="CW221" s="160"/>
      <c r="CX221" s="160"/>
      <c r="CY221" s="160"/>
      <c r="CZ221" s="160"/>
      <c r="DA221" s="160"/>
      <c r="DB221" s="160"/>
      <c r="DC221" s="160"/>
      <c r="DD221" s="160"/>
      <c r="DE221" s="160"/>
      <c r="DF221" s="160"/>
      <c r="DG221" s="160"/>
      <c r="DH221" s="160"/>
      <c r="DI221" s="160"/>
      <c r="DJ221" s="160"/>
      <c r="DK221" s="160"/>
      <c r="DL221" s="160"/>
      <c r="DM221" s="160"/>
      <c r="DN221" s="160"/>
      <c r="DO221" s="160"/>
      <c r="DP221" s="160"/>
      <c r="DQ221" s="160"/>
      <c r="DR221" s="160"/>
      <c r="DS221" s="160"/>
      <c r="DT221" s="160"/>
      <c r="DU221" s="160"/>
      <c r="DV221" s="160"/>
      <c r="DW221" s="160"/>
      <c r="DX221" s="160"/>
      <c r="DY221" s="160"/>
      <c r="DZ221" s="160"/>
      <c r="EA221" s="160"/>
      <c r="EB221" s="160"/>
      <c r="EC221" s="160"/>
      <c r="ED221" s="160"/>
      <c r="EE221" s="160"/>
      <c r="EF221" s="160"/>
      <c r="EG221" s="160"/>
    </row>
    <row r="222" spans="1:137" s="162" customFormat="1">
      <c r="AC222" s="171"/>
      <c r="AD222" s="164"/>
      <c r="AE222" s="164"/>
      <c r="AF222" s="164"/>
      <c r="AG222" s="164"/>
      <c r="AH222" s="164"/>
      <c r="AI222" s="164"/>
      <c r="AJ222" s="164"/>
      <c r="AK222" s="164"/>
      <c r="AL222" s="160"/>
      <c r="AM222" s="160"/>
      <c r="AN222" s="160"/>
      <c r="AO222" s="160"/>
      <c r="AP222" s="160"/>
      <c r="AQ222" s="160"/>
      <c r="AR222" s="160"/>
      <c r="AS222" s="160"/>
      <c r="AT222" s="160"/>
      <c r="AU222" s="160"/>
      <c r="AV222" s="160"/>
      <c r="AW222" s="160"/>
      <c r="AX222" s="160"/>
      <c r="AY222" s="160"/>
      <c r="AZ222" s="160"/>
      <c r="BA222" s="160"/>
      <c r="BB222" s="160"/>
      <c r="BC222" s="160"/>
      <c r="BD222" s="160"/>
      <c r="BE222" s="160"/>
      <c r="BF222" s="160"/>
      <c r="BG222" s="160"/>
      <c r="BH222" s="160"/>
      <c r="BI222" s="160"/>
      <c r="BJ222" s="160"/>
      <c r="BK222" s="160"/>
      <c r="BL222" s="160"/>
      <c r="BM222" s="160"/>
      <c r="BN222" s="160"/>
      <c r="BO222" s="160"/>
      <c r="BP222" s="160"/>
      <c r="BQ222" s="160"/>
      <c r="BR222" s="160"/>
      <c r="BS222" s="160"/>
      <c r="BT222" s="160"/>
      <c r="BU222" s="160"/>
      <c r="BV222" s="160"/>
      <c r="BW222" s="160"/>
      <c r="BX222" s="160"/>
      <c r="BY222" s="160"/>
      <c r="BZ222" s="160"/>
      <c r="CA222" s="160"/>
      <c r="CB222" s="160"/>
      <c r="CC222" s="160"/>
      <c r="CD222" s="160"/>
      <c r="CE222" s="160"/>
      <c r="CF222" s="160"/>
      <c r="CG222" s="160"/>
      <c r="CH222" s="160"/>
      <c r="CI222" s="160"/>
      <c r="CJ222" s="160"/>
      <c r="CK222" s="160"/>
      <c r="CL222" s="160"/>
      <c r="CM222" s="160"/>
      <c r="CN222" s="160"/>
      <c r="CO222" s="160"/>
      <c r="CP222" s="160"/>
      <c r="CQ222" s="160"/>
      <c r="CR222" s="160"/>
      <c r="CS222" s="160"/>
      <c r="CT222" s="160"/>
      <c r="CU222" s="160"/>
      <c r="CV222" s="160"/>
      <c r="CW222" s="160"/>
      <c r="CX222" s="160"/>
      <c r="CY222" s="160"/>
      <c r="CZ222" s="160"/>
      <c r="DA222" s="160"/>
      <c r="DB222" s="160"/>
      <c r="DC222" s="160"/>
      <c r="DD222" s="160"/>
      <c r="DE222" s="160"/>
      <c r="DF222" s="160"/>
      <c r="DG222" s="160"/>
      <c r="DH222" s="160"/>
      <c r="DI222" s="160"/>
      <c r="DJ222" s="160"/>
      <c r="DK222" s="160"/>
      <c r="DL222" s="160"/>
      <c r="DM222" s="160"/>
      <c r="DN222" s="160"/>
      <c r="DO222" s="160"/>
      <c r="DP222" s="160"/>
      <c r="DQ222" s="160"/>
      <c r="DR222" s="160"/>
      <c r="DS222" s="160"/>
      <c r="DT222" s="160"/>
      <c r="DU222" s="160"/>
      <c r="DV222" s="160"/>
      <c r="DW222" s="160"/>
      <c r="DX222" s="160"/>
      <c r="DY222" s="160"/>
      <c r="DZ222" s="160"/>
      <c r="EA222" s="160"/>
      <c r="EB222" s="160"/>
      <c r="EC222" s="160"/>
      <c r="ED222" s="160"/>
      <c r="EE222" s="160"/>
      <c r="EF222" s="160"/>
      <c r="EG222" s="160"/>
    </row>
    <row r="223" spans="1:137" s="162" customFormat="1">
      <c r="AC223" s="171"/>
      <c r="AD223" s="164"/>
      <c r="AE223" s="164"/>
      <c r="AF223" s="164"/>
      <c r="AG223" s="164"/>
      <c r="AH223" s="164"/>
      <c r="AI223" s="164"/>
      <c r="AJ223" s="164"/>
      <c r="AK223" s="164"/>
      <c r="AL223" s="160"/>
      <c r="AM223" s="160"/>
      <c r="AN223" s="160"/>
      <c r="AO223" s="160"/>
      <c r="AP223" s="160"/>
      <c r="AQ223" s="160"/>
      <c r="AR223" s="160"/>
      <c r="AS223" s="160"/>
      <c r="AT223" s="160"/>
      <c r="AU223" s="160"/>
      <c r="AV223" s="160"/>
      <c r="AW223" s="160"/>
      <c r="AX223" s="160"/>
      <c r="AY223" s="160"/>
      <c r="AZ223" s="160"/>
      <c r="BA223" s="160"/>
      <c r="BB223" s="160"/>
      <c r="BC223" s="160"/>
      <c r="BD223" s="160"/>
      <c r="BE223" s="160"/>
      <c r="BF223" s="160"/>
      <c r="BG223" s="160"/>
      <c r="BH223" s="160"/>
      <c r="BI223" s="160"/>
      <c r="BJ223" s="160"/>
      <c r="BK223" s="160"/>
      <c r="BL223" s="160"/>
      <c r="BM223" s="160"/>
      <c r="BN223" s="160"/>
      <c r="BO223" s="160"/>
      <c r="BP223" s="160"/>
      <c r="BQ223" s="160"/>
      <c r="BR223" s="160"/>
      <c r="BS223" s="160"/>
      <c r="BT223" s="160"/>
      <c r="BU223" s="160"/>
      <c r="BV223" s="160"/>
      <c r="BW223" s="160"/>
      <c r="BX223" s="160"/>
      <c r="BY223" s="160"/>
      <c r="BZ223" s="160"/>
      <c r="CA223" s="160"/>
      <c r="CB223" s="160"/>
      <c r="CC223" s="160"/>
      <c r="CD223" s="160"/>
      <c r="CE223" s="160"/>
      <c r="CF223" s="160"/>
      <c r="CG223" s="160"/>
      <c r="CH223" s="160"/>
      <c r="CI223" s="160"/>
      <c r="CJ223" s="160"/>
      <c r="CK223" s="160"/>
      <c r="CL223" s="160"/>
      <c r="CM223" s="160"/>
      <c r="CN223" s="160"/>
      <c r="CO223" s="160"/>
      <c r="CP223" s="160"/>
      <c r="CQ223" s="160"/>
      <c r="CR223" s="160"/>
      <c r="CS223" s="160"/>
      <c r="CT223" s="160"/>
      <c r="CU223" s="160"/>
      <c r="CV223" s="160"/>
      <c r="CW223" s="160"/>
      <c r="CX223" s="160"/>
      <c r="CY223" s="160"/>
      <c r="CZ223" s="160"/>
      <c r="DA223" s="160"/>
      <c r="DB223" s="160"/>
      <c r="DC223" s="160"/>
      <c r="DD223" s="160"/>
      <c r="DE223" s="160"/>
      <c r="DF223" s="160"/>
      <c r="DG223" s="160"/>
      <c r="DH223" s="160"/>
      <c r="DI223" s="160"/>
      <c r="DJ223" s="160"/>
      <c r="DK223" s="160"/>
      <c r="DL223" s="160"/>
      <c r="DM223" s="160"/>
      <c r="DN223" s="160"/>
      <c r="DO223" s="160"/>
      <c r="DP223" s="160"/>
      <c r="DQ223" s="160"/>
      <c r="DR223" s="160"/>
      <c r="DS223" s="160"/>
      <c r="DT223" s="160"/>
      <c r="DU223" s="160"/>
      <c r="DV223" s="160"/>
      <c r="DW223" s="160"/>
      <c r="DX223" s="160"/>
      <c r="DY223" s="160"/>
      <c r="DZ223" s="160"/>
      <c r="EA223" s="160"/>
      <c r="EB223" s="160"/>
      <c r="EC223" s="160"/>
      <c r="ED223" s="160"/>
      <c r="EE223" s="160"/>
      <c r="EF223" s="160"/>
      <c r="EG223" s="160"/>
    </row>
    <row r="224" spans="1:137" s="162" customFormat="1">
      <c r="AC224" s="171"/>
      <c r="AD224" s="164"/>
      <c r="AE224" s="164"/>
      <c r="AF224" s="164"/>
      <c r="AG224" s="164"/>
      <c r="AH224" s="164"/>
      <c r="AI224" s="164"/>
      <c r="AJ224" s="164"/>
      <c r="AK224" s="164"/>
      <c r="AL224" s="160"/>
      <c r="AM224" s="160"/>
      <c r="AN224" s="160"/>
      <c r="AO224" s="160"/>
      <c r="AP224" s="160"/>
      <c r="AQ224" s="160"/>
      <c r="AR224" s="160"/>
      <c r="AS224" s="160"/>
      <c r="AT224" s="160"/>
      <c r="AU224" s="160"/>
      <c r="AV224" s="160"/>
      <c r="AW224" s="160"/>
      <c r="AX224" s="160"/>
      <c r="AY224" s="160"/>
      <c r="AZ224" s="160"/>
      <c r="BA224" s="160"/>
      <c r="BB224" s="160"/>
      <c r="BC224" s="160"/>
      <c r="BD224" s="160"/>
      <c r="BE224" s="160"/>
      <c r="BF224" s="160"/>
      <c r="BG224" s="160"/>
      <c r="BH224" s="160"/>
      <c r="BI224" s="160"/>
      <c r="BJ224" s="160"/>
      <c r="BK224" s="160"/>
      <c r="BL224" s="160"/>
      <c r="BM224" s="160"/>
      <c r="BN224" s="160"/>
      <c r="BO224" s="160"/>
      <c r="BP224" s="160"/>
      <c r="BQ224" s="160"/>
      <c r="BR224" s="160"/>
      <c r="BS224" s="160"/>
      <c r="BT224" s="160"/>
      <c r="BU224" s="160"/>
      <c r="BV224" s="160"/>
      <c r="BW224" s="160"/>
      <c r="BX224" s="160"/>
      <c r="BY224" s="160"/>
      <c r="BZ224" s="160"/>
      <c r="CA224" s="160"/>
      <c r="CB224" s="160"/>
      <c r="CC224" s="160"/>
      <c r="CD224" s="160"/>
      <c r="CE224" s="160"/>
      <c r="CF224" s="160"/>
      <c r="CG224" s="160"/>
      <c r="CH224" s="160"/>
      <c r="CI224" s="160"/>
      <c r="CJ224" s="160"/>
      <c r="CK224" s="160"/>
      <c r="CL224" s="160"/>
      <c r="CM224" s="160"/>
      <c r="CN224" s="160"/>
      <c r="CO224" s="160"/>
      <c r="CP224" s="160"/>
      <c r="CQ224" s="160"/>
      <c r="CR224" s="160"/>
      <c r="CS224" s="160"/>
      <c r="CT224" s="160"/>
      <c r="CU224" s="160"/>
      <c r="CV224" s="160"/>
      <c r="CW224" s="160"/>
      <c r="CX224" s="160"/>
      <c r="CY224" s="160"/>
      <c r="CZ224" s="160"/>
      <c r="DA224" s="160"/>
      <c r="DB224" s="160"/>
      <c r="DC224" s="160"/>
      <c r="DD224" s="160"/>
      <c r="DE224" s="160"/>
      <c r="DF224" s="160"/>
      <c r="DG224" s="160"/>
      <c r="DH224" s="160"/>
      <c r="DI224" s="160"/>
      <c r="DJ224" s="160"/>
      <c r="DK224" s="160"/>
      <c r="DL224" s="160"/>
      <c r="DM224" s="160"/>
      <c r="DN224" s="160"/>
      <c r="DO224" s="160"/>
      <c r="DP224" s="160"/>
      <c r="DQ224" s="160"/>
      <c r="DR224" s="160"/>
      <c r="DS224" s="160"/>
      <c r="DT224" s="160"/>
      <c r="DU224" s="160"/>
      <c r="DV224" s="160"/>
      <c r="DW224" s="160"/>
      <c r="DX224" s="160"/>
      <c r="DY224" s="160"/>
      <c r="DZ224" s="160"/>
      <c r="EA224" s="160"/>
      <c r="EB224" s="160"/>
      <c r="EC224" s="160"/>
      <c r="ED224" s="160"/>
      <c r="EE224" s="160"/>
      <c r="EF224" s="160"/>
      <c r="EG224" s="160"/>
    </row>
    <row r="225" spans="29:137" s="162" customFormat="1">
      <c r="AC225" s="171"/>
      <c r="AD225" s="164"/>
      <c r="AE225" s="164"/>
      <c r="AF225" s="164"/>
      <c r="AG225" s="164"/>
      <c r="AH225" s="164"/>
      <c r="AI225" s="164"/>
      <c r="AJ225" s="164"/>
      <c r="AK225" s="164"/>
      <c r="AL225" s="160"/>
      <c r="AM225" s="160"/>
      <c r="AN225" s="160"/>
      <c r="AO225" s="160"/>
      <c r="AP225" s="160"/>
      <c r="AQ225" s="160"/>
      <c r="AR225" s="160"/>
      <c r="AS225" s="160"/>
      <c r="AT225" s="160"/>
      <c r="AU225" s="160"/>
      <c r="AV225" s="160"/>
      <c r="AW225" s="160"/>
      <c r="AX225" s="160"/>
      <c r="AY225" s="160"/>
      <c r="AZ225" s="160"/>
      <c r="BA225" s="160"/>
      <c r="BB225" s="160"/>
      <c r="BC225" s="160"/>
      <c r="BD225" s="160"/>
      <c r="BE225" s="160"/>
      <c r="BF225" s="160"/>
      <c r="BG225" s="160"/>
      <c r="BH225" s="160"/>
      <c r="BI225" s="160"/>
      <c r="BJ225" s="160"/>
      <c r="BK225" s="160"/>
      <c r="BL225" s="160"/>
      <c r="BM225" s="160"/>
      <c r="BN225" s="160"/>
      <c r="BO225" s="160"/>
      <c r="BP225" s="160"/>
      <c r="BQ225" s="160"/>
      <c r="BR225" s="160"/>
      <c r="BS225" s="160"/>
      <c r="BT225" s="160"/>
      <c r="BU225" s="160"/>
      <c r="BV225" s="160"/>
      <c r="BW225" s="160"/>
      <c r="BX225" s="160"/>
      <c r="BY225" s="160"/>
      <c r="BZ225" s="160"/>
      <c r="CA225" s="160"/>
      <c r="CB225" s="160"/>
      <c r="CC225" s="160"/>
      <c r="CD225" s="160"/>
      <c r="CE225" s="160"/>
      <c r="CF225" s="160"/>
      <c r="CG225" s="160"/>
      <c r="CH225" s="160"/>
      <c r="CI225" s="160"/>
      <c r="CJ225" s="160"/>
      <c r="CK225" s="160"/>
      <c r="CL225" s="160"/>
      <c r="CM225" s="160"/>
      <c r="CN225" s="160"/>
      <c r="CO225" s="160"/>
      <c r="CP225" s="160"/>
      <c r="CQ225" s="160"/>
      <c r="CR225" s="160"/>
      <c r="CS225" s="160"/>
      <c r="CT225" s="160"/>
      <c r="CU225" s="160"/>
      <c r="CV225" s="160"/>
      <c r="CW225" s="160"/>
      <c r="CX225" s="160"/>
      <c r="CY225" s="160"/>
      <c r="CZ225" s="160"/>
      <c r="DA225" s="160"/>
      <c r="DB225" s="160"/>
      <c r="DC225" s="160"/>
      <c r="DD225" s="160"/>
      <c r="DE225" s="160"/>
      <c r="DF225" s="160"/>
      <c r="DG225" s="160"/>
      <c r="DH225" s="160"/>
      <c r="DI225" s="160"/>
      <c r="DJ225" s="160"/>
      <c r="DK225" s="160"/>
      <c r="DL225" s="160"/>
      <c r="DM225" s="160"/>
      <c r="DN225" s="160"/>
      <c r="DO225" s="160"/>
      <c r="DP225" s="160"/>
      <c r="DQ225" s="160"/>
      <c r="DR225" s="160"/>
      <c r="DS225" s="160"/>
      <c r="DT225" s="160"/>
      <c r="DU225" s="160"/>
      <c r="DV225" s="160"/>
      <c r="DW225" s="160"/>
      <c r="DX225" s="160"/>
      <c r="DY225" s="160"/>
      <c r="DZ225" s="160"/>
      <c r="EA225" s="160"/>
      <c r="EB225" s="160"/>
      <c r="EC225" s="160"/>
      <c r="ED225" s="160"/>
      <c r="EE225" s="160"/>
      <c r="EF225" s="160"/>
      <c r="EG225" s="160"/>
    </row>
    <row r="226" spans="29:137" s="162" customFormat="1">
      <c r="AC226" s="171"/>
      <c r="AD226" s="164"/>
      <c r="AE226" s="164"/>
      <c r="AF226" s="164"/>
      <c r="AG226" s="164"/>
      <c r="AH226" s="164"/>
      <c r="AI226" s="164"/>
      <c r="AJ226" s="164"/>
      <c r="AK226" s="164"/>
      <c r="AL226" s="160"/>
      <c r="AM226" s="160"/>
      <c r="AN226" s="160"/>
      <c r="AO226" s="160"/>
      <c r="AP226" s="160"/>
      <c r="AQ226" s="160"/>
      <c r="AR226" s="160"/>
      <c r="AS226" s="160"/>
      <c r="AT226" s="160"/>
      <c r="AU226" s="160"/>
      <c r="AV226" s="160"/>
      <c r="AW226" s="160"/>
      <c r="AX226" s="160"/>
      <c r="AY226" s="160"/>
      <c r="AZ226" s="160"/>
      <c r="BA226" s="160"/>
      <c r="BB226" s="160"/>
      <c r="BC226" s="160"/>
      <c r="BD226" s="160"/>
      <c r="BE226" s="160"/>
      <c r="BF226" s="160"/>
      <c r="BG226" s="160"/>
      <c r="BH226" s="160"/>
      <c r="BI226" s="160"/>
      <c r="BJ226" s="160"/>
      <c r="BK226" s="160"/>
      <c r="BL226" s="160"/>
      <c r="BM226" s="160"/>
      <c r="BN226" s="160"/>
      <c r="BO226" s="160"/>
      <c r="BP226" s="160"/>
      <c r="BQ226" s="160"/>
      <c r="BR226" s="160"/>
      <c r="BS226" s="160"/>
      <c r="BT226" s="160"/>
      <c r="BU226" s="160"/>
      <c r="BV226" s="160"/>
      <c r="BW226" s="160"/>
      <c r="BX226" s="160"/>
      <c r="BY226" s="160"/>
      <c r="BZ226" s="160"/>
      <c r="CA226" s="160"/>
      <c r="CB226" s="160"/>
      <c r="CC226" s="160"/>
      <c r="CD226" s="160"/>
      <c r="CE226" s="160"/>
      <c r="CF226" s="160"/>
      <c r="CG226" s="160"/>
      <c r="CH226" s="160"/>
      <c r="CI226" s="160"/>
      <c r="CJ226" s="160"/>
      <c r="CK226" s="160"/>
      <c r="CL226" s="160"/>
      <c r="CM226" s="160"/>
      <c r="CN226" s="160"/>
      <c r="CO226" s="160"/>
      <c r="CP226" s="160"/>
      <c r="CQ226" s="160"/>
      <c r="CR226" s="160"/>
      <c r="CS226" s="160"/>
      <c r="CT226" s="160"/>
      <c r="CU226" s="160"/>
      <c r="CV226" s="160"/>
      <c r="CW226" s="160"/>
      <c r="CX226" s="160"/>
      <c r="CY226" s="160"/>
      <c r="CZ226" s="160"/>
      <c r="DA226" s="160"/>
      <c r="DB226" s="160"/>
      <c r="DC226" s="160"/>
      <c r="DD226" s="160"/>
      <c r="DE226" s="160"/>
      <c r="DF226" s="160"/>
      <c r="DG226" s="160"/>
      <c r="DH226" s="160"/>
      <c r="DI226" s="160"/>
      <c r="DJ226" s="160"/>
      <c r="DK226" s="160"/>
      <c r="DL226" s="160"/>
      <c r="DM226" s="160"/>
      <c r="DN226" s="160"/>
      <c r="DO226" s="160"/>
      <c r="DP226" s="160"/>
      <c r="DQ226" s="160"/>
      <c r="DR226" s="160"/>
      <c r="DS226" s="160"/>
      <c r="DT226" s="160"/>
      <c r="DU226" s="160"/>
      <c r="DV226" s="160"/>
      <c r="DW226" s="160"/>
      <c r="DX226" s="160"/>
      <c r="DY226" s="160"/>
      <c r="DZ226" s="160"/>
      <c r="EA226" s="160"/>
      <c r="EB226" s="160"/>
      <c r="EC226" s="160"/>
      <c r="ED226" s="160"/>
      <c r="EE226" s="160"/>
      <c r="EF226" s="160"/>
      <c r="EG226" s="160"/>
    </row>
    <row r="227" spans="29:137" s="162" customFormat="1">
      <c r="AC227" s="171"/>
      <c r="AD227" s="164"/>
      <c r="AE227" s="164"/>
      <c r="AF227" s="164"/>
      <c r="AG227" s="164"/>
      <c r="AH227" s="164"/>
      <c r="AI227" s="164"/>
      <c r="AJ227" s="164"/>
      <c r="AK227" s="164"/>
      <c r="AL227" s="160"/>
      <c r="AM227" s="160"/>
      <c r="AN227" s="160"/>
      <c r="AO227" s="160"/>
      <c r="AP227" s="160"/>
      <c r="AQ227" s="160"/>
      <c r="AR227" s="160"/>
      <c r="AS227" s="160"/>
      <c r="AT227" s="160"/>
      <c r="AU227" s="160"/>
      <c r="AV227" s="160"/>
      <c r="AW227" s="160"/>
      <c r="AX227" s="160"/>
      <c r="AY227" s="160"/>
      <c r="AZ227" s="160"/>
      <c r="BA227" s="160"/>
      <c r="BB227" s="160"/>
      <c r="BC227" s="160"/>
      <c r="BD227" s="160"/>
      <c r="BE227" s="160"/>
      <c r="BF227" s="160"/>
      <c r="BG227" s="160"/>
      <c r="BH227" s="160"/>
      <c r="BI227" s="160"/>
      <c r="BJ227" s="160"/>
      <c r="BK227" s="160"/>
      <c r="BL227" s="160"/>
      <c r="BM227" s="160"/>
      <c r="BN227" s="160"/>
      <c r="BO227" s="160"/>
      <c r="BP227" s="160"/>
      <c r="BQ227" s="160"/>
      <c r="BR227" s="160"/>
      <c r="BS227" s="160"/>
      <c r="BT227" s="160"/>
      <c r="BU227" s="160"/>
      <c r="BV227" s="160"/>
      <c r="BW227" s="160"/>
      <c r="BX227" s="160"/>
      <c r="BY227" s="160"/>
      <c r="BZ227" s="160"/>
      <c r="CA227" s="160"/>
      <c r="CB227" s="160"/>
      <c r="CC227" s="160"/>
      <c r="CD227" s="160"/>
      <c r="CE227" s="160"/>
      <c r="CF227" s="160"/>
      <c r="CG227" s="160"/>
      <c r="CH227" s="160"/>
      <c r="CI227" s="160"/>
      <c r="CJ227" s="160"/>
      <c r="CK227" s="160"/>
      <c r="CL227" s="160"/>
      <c r="CM227" s="160"/>
      <c r="CN227" s="160"/>
      <c r="CO227" s="160"/>
      <c r="CP227" s="160"/>
      <c r="CQ227" s="160"/>
      <c r="CR227" s="160"/>
      <c r="CS227" s="160"/>
      <c r="CT227" s="160"/>
      <c r="CU227" s="160"/>
      <c r="CV227" s="160"/>
      <c r="CW227" s="160"/>
      <c r="CX227" s="160"/>
      <c r="CY227" s="160"/>
      <c r="CZ227" s="160"/>
      <c r="DA227" s="160"/>
      <c r="DB227" s="160"/>
      <c r="DC227" s="160"/>
      <c r="DD227" s="160"/>
      <c r="DE227" s="160"/>
      <c r="DF227" s="160"/>
      <c r="DG227" s="160"/>
      <c r="DH227" s="160"/>
      <c r="DI227" s="160"/>
      <c r="DJ227" s="160"/>
      <c r="DK227" s="160"/>
      <c r="DL227" s="160"/>
      <c r="DM227" s="160"/>
      <c r="DN227" s="160"/>
      <c r="DO227" s="160"/>
      <c r="DP227" s="160"/>
      <c r="DQ227" s="160"/>
      <c r="DR227" s="160"/>
      <c r="DS227" s="160"/>
      <c r="DT227" s="160"/>
      <c r="DU227" s="160"/>
      <c r="DV227" s="160"/>
      <c r="DW227" s="160"/>
      <c r="DX227" s="160"/>
      <c r="DY227" s="160"/>
      <c r="DZ227" s="160"/>
      <c r="EA227" s="160"/>
      <c r="EB227" s="160"/>
      <c r="EC227" s="160"/>
      <c r="ED227" s="160"/>
      <c r="EE227" s="160"/>
      <c r="EF227" s="160"/>
      <c r="EG227" s="160"/>
    </row>
    <row r="228" spans="29:137" s="162" customFormat="1">
      <c r="AC228" s="171"/>
      <c r="AD228" s="164"/>
      <c r="AE228" s="164"/>
      <c r="AF228" s="164"/>
      <c r="AG228" s="164"/>
      <c r="AH228" s="164"/>
      <c r="AI228" s="164"/>
      <c r="AJ228" s="164"/>
      <c r="AK228" s="164"/>
      <c r="AL228" s="160"/>
      <c r="AM228" s="160"/>
      <c r="AN228" s="160"/>
      <c r="AO228" s="160"/>
      <c r="AP228" s="160"/>
      <c r="AQ228" s="160"/>
      <c r="AR228" s="160"/>
      <c r="AS228" s="160"/>
      <c r="AT228" s="160"/>
      <c r="AU228" s="160"/>
      <c r="AV228" s="160"/>
      <c r="AW228" s="160"/>
      <c r="AX228" s="160"/>
      <c r="AY228" s="160"/>
      <c r="AZ228" s="160"/>
      <c r="BA228" s="160"/>
      <c r="BB228" s="160"/>
      <c r="BC228" s="160"/>
      <c r="BD228" s="160"/>
      <c r="BE228" s="160"/>
      <c r="BF228" s="160"/>
      <c r="BG228" s="160"/>
      <c r="BH228" s="160"/>
      <c r="BI228" s="160"/>
      <c r="BJ228" s="160"/>
      <c r="BK228" s="160"/>
      <c r="BL228" s="160"/>
      <c r="BM228" s="160"/>
      <c r="BN228" s="160"/>
      <c r="BO228" s="160"/>
      <c r="BP228" s="160"/>
      <c r="BQ228" s="160"/>
      <c r="BR228" s="160"/>
      <c r="BS228" s="160"/>
      <c r="BT228" s="160"/>
      <c r="BU228" s="160"/>
      <c r="BV228" s="160"/>
      <c r="BW228" s="160"/>
      <c r="BX228" s="160"/>
      <c r="BY228" s="160"/>
      <c r="BZ228" s="160"/>
      <c r="CA228" s="160"/>
      <c r="CB228" s="160"/>
      <c r="CC228" s="160"/>
      <c r="CD228" s="160"/>
      <c r="CE228" s="160"/>
      <c r="CF228" s="160"/>
      <c r="CG228" s="160"/>
      <c r="CH228" s="160"/>
      <c r="CI228" s="160"/>
      <c r="CJ228" s="160"/>
      <c r="CK228" s="160"/>
      <c r="CL228" s="160"/>
      <c r="CM228" s="160"/>
      <c r="CN228" s="160"/>
      <c r="CO228" s="160"/>
      <c r="CP228" s="160"/>
      <c r="CQ228" s="160"/>
      <c r="CR228" s="160"/>
      <c r="CS228" s="160"/>
      <c r="CT228" s="160"/>
      <c r="CU228" s="160"/>
      <c r="CV228" s="160"/>
      <c r="CW228" s="160"/>
      <c r="CX228" s="160"/>
      <c r="CY228" s="160"/>
      <c r="CZ228" s="160"/>
      <c r="DA228" s="160"/>
      <c r="DB228" s="160"/>
      <c r="DC228" s="160"/>
      <c r="DD228" s="160"/>
      <c r="DE228" s="160"/>
      <c r="DF228" s="160"/>
      <c r="DG228" s="160"/>
      <c r="DH228" s="160"/>
      <c r="DI228" s="160"/>
      <c r="DJ228" s="160"/>
      <c r="DK228" s="160"/>
      <c r="DL228" s="160"/>
      <c r="DM228" s="160"/>
      <c r="DN228" s="160"/>
      <c r="DO228" s="160"/>
      <c r="DP228" s="160"/>
      <c r="DQ228" s="160"/>
      <c r="DR228" s="160"/>
      <c r="DS228" s="160"/>
      <c r="DT228" s="160"/>
      <c r="DU228" s="160"/>
      <c r="DV228" s="160"/>
      <c r="DW228" s="160"/>
      <c r="DX228" s="160"/>
      <c r="DY228" s="160"/>
      <c r="DZ228" s="160"/>
      <c r="EA228" s="160"/>
      <c r="EB228" s="160"/>
      <c r="EC228" s="160"/>
      <c r="ED228" s="160"/>
      <c r="EE228" s="160"/>
      <c r="EF228" s="160"/>
      <c r="EG228" s="160"/>
    </row>
    <row r="229" spans="29:137" s="162" customFormat="1">
      <c r="AC229" s="171"/>
      <c r="AD229" s="164"/>
      <c r="AE229" s="164"/>
      <c r="AF229" s="164"/>
      <c r="AG229" s="164"/>
      <c r="AH229" s="164"/>
      <c r="AI229" s="164"/>
      <c r="AJ229" s="164"/>
      <c r="AK229" s="164"/>
      <c r="AL229" s="160"/>
      <c r="AM229" s="160"/>
      <c r="AN229" s="160"/>
      <c r="AO229" s="160"/>
      <c r="AP229" s="160"/>
      <c r="AQ229" s="160"/>
      <c r="AR229" s="160"/>
      <c r="AS229" s="160"/>
      <c r="AT229" s="160"/>
      <c r="AU229" s="160"/>
      <c r="AV229" s="160"/>
      <c r="AW229" s="160"/>
      <c r="AX229" s="160"/>
      <c r="AY229" s="160"/>
      <c r="AZ229" s="160"/>
      <c r="BA229" s="160"/>
      <c r="BB229" s="160"/>
      <c r="BC229" s="160"/>
      <c r="BD229" s="160"/>
      <c r="BE229" s="160"/>
      <c r="BF229" s="160"/>
      <c r="BG229" s="160"/>
      <c r="BH229" s="160"/>
      <c r="BI229" s="160"/>
      <c r="BJ229" s="160"/>
      <c r="BK229" s="160"/>
      <c r="BL229" s="160"/>
      <c r="BM229" s="160"/>
      <c r="BN229" s="160"/>
      <c r="BO229" s="160"/>
      <c r="BP229" s="160"/>
      <c r="BQ229" s="160"/>
      <c r="BR229" s="160"/>
      <c r="BS229" s="160"/>
      <c r="BT229" s="160"/>
      <c r="BU229" s="160"/>
      <c r="BV229" s="160"/>
      <c r="BW229" s="160"/>
      <c r="BX229" s="160"/>
      <c r="BY229" s="160"/>
      <c r="BZ229" s="160"/>
      <c r="CA229" s="160"/>
      <c r="CB229" s="160"/>
      <c r="CC229" s="160"/>
      <c r="CD229" s="160"/>
      <c r="CE229" s="160"/>
      <c r="CF229" s="160"/>
      <c r="CG229" s="160"/>
      <c r="CH229" s="160"/>
      <c r="CI229" s="160"/>
      <c r="CJ229" s="160"/>
      <c r="CK229" s="160"/>
      <c r="CL229" s="160"/>
      <c r="CM229" s="160"/>
      <c r="CN229" s="160"/>
      <c r="CO229" s="160"/>
      <c r="CP229" s="160"/>
      <c r="CQ229" s="160"/>
      <c r="CR229" s="160"/>
      <c r="CS229" s="160"/>
      <c r="CT229" s="160"/>
      <c r="CU229" s="160"/>
      <c r="CV229" s="160"/>
      <c r="CW229" s="160"/>
      <c r="CX229" s="160"/>
      <c r="CY229" s="160"/>
      <c r="CZ229" s="160"/>
      <c r="DA229" s="160"/>
      <c r="DB229" s="160"/>
      <c r="DC229" s="160"/>
      <c r="DD229" s="160"/>
      <c r="DE229" s="160"/>
      <c r="DF229" s="160"/>
      <c r="DG229" s="160"/>
      <c r="DH229" s="160"/>
      <c r="DI229" s="160"/>
      <c r="DJ229" s="160"/>
      <c r="DK229" s="160"/>
      <c r="DL229" s="160"/>
      <c r="DM229" s="160"/>
      <c r="DN229" s="160"/>
      <c r="DO229" s="160"/>
      <c r="DP229" s="160"/>
      <c r="DQ229" s="160"/>
      <c r="DR229" s="160"/>
      <c r="DS229" s="160"/>
      <c r="DT229" s="160"/>
      <c r="DU229" s="160"/>
      <c r="DV229" s="160"/>
      <c r="DW229" s="160"/>
      <c r="DX229" s="160"/>
      <c r="DY229" s="160"/>
      <c r="DZ229" s="160"/>
      <c r="EA229" s="160"/>
      <c r="EB229" s="160"/>
      <c r="EC229" s="160"/>
      <c r="ED229" s="160"/>
      <c r="EE229" s="160"/>
      <c r="EF229" s="160"/>
      <c r="EG229" s="160"/>
    </row>
    <row r="230" spans="29:137" s="162" customFormat="1">
      <c r="AC230" s="171"/>
      <c r="AD230" s="164"/>
      <c r="AE230" s="164"/>
      <c r="AF230" s="164"/>
      <c r="AG230" s="164"/>
      <c r="AH230" s="164"/>
      <c r="AI230" s="164"/>
      <c r="AJ230" s="164"/>
      <c r="AK230" s="164"/>
      <c r="AL230" s="160"/>
      <c r="AM230" s="160"/>
      <c r="AN230" s="160"/>
      <c r="AO230" s="160"/>
      <c r="AP230" s="160"/>
      <c r="AQ230" s="160"/>
      <c r="AR230" s="160"/>
      <c r="AS230" s="160"/>
      <c r="AT230" s="160"/>
      <c r="AU230" s="160"/>
      <c r="AV230" s="160"/>
      <c r="AW230" s="160"/>
      <c r="AX230" s="160"/>
      <c r="AY230" s="160"/>
      <c r="AZ230" s="160"/>
      <c r="BA230" s="160"/>
      <c r="BB230" s="160"/>
      <c r="BC230" s="160"/>
      <c r="BD230" s="160"/>
      <c r="BE230" s="160"/>
      <c r="BF230" s="160"/>
      <c r="BG230" s="160"/>
      <c r="BH230" s="160"/>
      <c r="BI230" s="160"/>
      <c r="BJ230" s="160"/>
      <c r="BK230" s="160"/>
      <c r="BL230" s="160"/>
      <c r="BM230" s="160"/>
      <c r="BN230" s="160"/>
      <c r="BO230" s="160"/>
      <c r="BP230" s="160"/>
      <c r="BQ230" s="160"/>
      <c r="BR230" s="160"/>
      <c r="BS230" s="160"/>
      <c r="BT230" s="160"/>
      <c r="BU230" s="160"/>
      <c r="BV230" s="160"/>
      <c r="BW230" s="160"/>
      <c r="BX230" s="160"/>
      <c r="BY230" s="160"/>
      <c r="BZ230" s="160"/>
      <c r="CA230" s="160"/>
      <c r="CB230" s="160"/>
      <c r="CC230" s="160"/>
      <c r="CD230" s="160"/>
      <c r="CE230" s="160"/>
      <c r="CF230" s="160"/>
      <c r="CG230" s="160"/>
      <c r="CH230" s="160"/>
      <c r="CI230" s="160"/>
      <c r="CJ230" s="160"/>
      <c r="CK230" s="160"/>
      <c r="CL230" s="160"/>
      <c r="CM230" s="160"/>
      <c r="CN230" s="160"/>
      <c r="CO230" s="160"/>
      <c r="CP230" s="160"/>
      <c r="CQ230" s="160"/>
      <c r="CR230" s="160"/>
      <c r="CS230" s="160"/>
      <c r="CT230" s="160"/>
      <c r="CU230" s="160"/>
      <c r="CV230" s="160"/>
      <c r="CW230" s="160"/>
      <c r="CX230" s="160"/>
      <c r="CY230" s="160"/>
      <c r="CZ230" s="160"/>
      <c r="DA230" s="160"/>
      <c r="DB230" s="160"/>
      <c r="DC230" s="160"/>
      <c r="DD230" s="160"/>
      <c r="DE230" s="160"/>
      <c r="DF230" s="160"/>
      <c r="DG230" s="160"/>
      <c r="DH230" s="160"/>
      <c r="DI230" s="160"/>
      <c r="DJ230" s="160"/>
      <c r="DK230" s="160"/>
      <c r="DL230" s="160"/>
      <c r="DM230" s="160"/>
      <c r="DN230" s="160"/>
      <c r="DO230" s="160"/>
      <c r="DP230" s="160"/>
      <c r="DQ230" s="160"/>
      <c r="DR230" s="160"/>
      <c r="DS230" s="160"/>
      <c r="DT230" s="160"/>
      <c r="DU230" s="160"/>
      <c r="DV230" s="160"/>
      <c r="DW230" s="160"/>
      <c r="DX230" s="160"/>
      <c r="DY230" s="160"/>
      <c r="DZ230" s="160"/>
      <c r="EA230" s="160"/>
      <c r="EB230" s="160"/>
      <c r="EC230" s="160"/>
      <c r="ED230" s="160"/>
      <c r="EE230" s="160"/>
      <c r="EF230" s="160"/>
      <c r="EG230" s="160"/>
    </row>
    <row r="231" spans="29:137" s="162" customFormat="1">
      <c r="AC231" s="171"/>
      <c r="AD231" s="164"/>
      <c r="AE231" s="164"/>
      <c r="AF231" s="164"/>
      <c r="AG231" s="164"/>
      <c r="AH231" s="164"/>
      <c r="AI231" s="164"/>
      <c r="AJ231" s="164"/>
      <c r="AK231" s="164"/>
      <c r="AL231" s="160"/>
      <c r="AM231" s="160"/>
      <c r="AN231" s="160"/>
      <c r="AO231" s="160"/>
      <c r="AP231" s="160"/>
      <c r="AQ231" s="160"/>
      <c r="AR231" s="160"/>
      <c r="AS231" s="160"/>
      <c r="AT231" s="160"/>
      <c r="AU231" s="160"/>
      <c r="AV231" s="160"/>
      <c r="AW231" s="160"/>
      <c r="AX231" s="160"/>
      <c r="AY231" s="160"/>
      <c r="AZ231" s="160"/>
      <c r="BA231" s="160"/>
      <c r="BB231" s="160"/>
      <c r="BC231" s="160"/>
      <c r="BD231" s="160"/>
      <c r="BE231" s="160"/>
      <c r="BF231" s="160"/>
      <c r="BG231" s="160"/>
      <c r="BH231" s="160"/>
      <c r="BI231" s="160"/>
      <c r="BJ231" s="160"/>
      <c r="BK231" s="160"/>
      <c r="BL231" s="160"/>
      <c r="BM231" s="160"/>
      <c r="BN231" s="160"/>
      <c r="BO231" s="160"/>
      <c r="BP231" s="160"/>
      <c r="BQ231" s="160"/>
      <c r="BR231" s="160"/>
      <c r="BS231" s="160"/>
      <c r="BT231" s="160"/>
      <c r="BU231" s="160"/>
      <c r="BV231" s="160"/>
      <c r="BW231" s="160"/>
      <c r="BX231" s="160"/>
      <c r="BY231" s="160"/>
      <c r="BZ231" s="160"/>
      <c r="CA231" s="160"/>
      <c r="CB231" s="160"/>
      <c r="CC231" s="160"/>
      <c r="CD231" s="160"/>
      <c r="CE231" s="160"/>
      <c r="CF231" s="160"/>
      <c r="CG231" s="160"/>
      <c r="CH231" s="160"/>
      <c r="CI231" s="160"/>
      <c r="CJ231" s="160"/>
      <c r="CK231" s="160"/>
      <c r="CL231" s="160"/>
      <c r="CM231" s="160"/>
      <c r="CN231" s="160"/>
      <c r="CO231" s="160"/>
      <c r="CP231" s="160"/>
      <c r="CQ231" s="160"/>
      <c r="CR231" s="160"/>
      <c r="CS231" s="160"/>
      <c r="CT231" s="160"/>
      <c r="CU231" s="160"/>
      <c r="CV231" s="160"/>
      <c r="CW231" s="160"/>
      <c r="CX231" s="160"/>
      <c r="CY231" s="160"/>
      <c r="CZ231" s="160"/>
      <c r="DA231" s="160"/>
      <c r="DB231" s="160"/>
      <c r="DC231" s="160"/>
      <c r="DD231" s="160"/>
      <c r="DE231" s="160"/>
      <c r="DF231" s="160"/>
      <c r="DG231" s="160"/>
      <c r="DH231" s="160"/>
      <c r="DI231" s="160"/>
      <c r="DJ231" s="160"/>
      <c r="DK231" s="160"/>
      <c r="DL231" s="160"/>
      <c r="DM231" s="160"/>
      <c r="DN231" s="160"/>
      <c r="DO231" s="160"/>
      <c r="DP231" s="160"/>
      <c r="DQ231" s="160"/>
      <c r="DR231" s="160"/>
      <c r="DS231" s="160"/>
      <c r="DT231" s="160"/>
      <c r="DU231" s="160"/>
      <c r="DV231" s="160"/>
      <c r="DW231" s="160"/>
      <c r="DX231" s="160"/>
      <c r="DY231" s="160"/>
      <c r="DZ231" s="160"/>
      <c r="EA231" s="160"/>
      <c r="EB231" s="160"/>
      <c r="EC231" s="160"/>
      <c r="ED231" s="160"/>
      <c r="EE231" s="160"/>
      <c r="EF231" s="160"/>
      <c r="EG231" s="160"/>
    </row>
    <row r="232" spans="29:137" s="162" customFormat="1">
      <c r="AC232" s="171"/>
      <c r="AD232" s="164"/>
      <c r="AE232" s="164"/>
      <c r="AF232" s="164"/>
      <c r="AG232" s="164"/>
      <c r="AH232" s="164"/>
      <c r="AI232" s="164"/>
      <c r="AJ232" s="164"/>
      <c r="AK232" s="164"/>
      <c r="AL232" s="160"/>
      <c r="AM232" s="160"/>
      <c r="AN232" s="160"/>
      <c r="AO232" s="160"/>
      <c r="AP232" s="160"/>
      <c r="AQ232" s="160"/>
      <c r="AR232" s="160"/>
      <c r="AS232" s="160"/>
      <c r="AT232" s="160"/>
      <c r="AU232" s="160"/>
      <c r="AV232" s="160"/>
      <c r="AW232" s="160"/>
      <c r="AX232" s="160"/>
      <c r="AY232" s="160"/>
      <c r="AZ232" s="160"/>
      <c r="BA232" s="160"/>
      <c r="BB232" s="160"/>
      <c r="BC232" s="160"/>
      <c r="BD232" s="160"/>
      <c r="BE232" s="160"/>
      <c r="BF232" s="160"/>
      <c r="BG232" s="160"/>
      <c r="BH232" s="160"/>
      <c r="BI232" s="160"/>
      <c r="BJ232" s="160"/>
      <c r="BK232" s="160"/>
      <c r="BL232" s="160"/>
      <c r="BM232" s="160"/>
      <c r="BN232" s="160"/>
      <c r="BO232" s="160"/>
      <c r="BP232" s="160"/>
      <c r="BQ232" s="160"/>
      <c r="BR232" s="160"/>
      <c r="BS232" s="160"/>
      <c r="BT232" s="160"/>
      <c r="BU232" s="160"/>
      <c r="BV232" s="160"/>
      <c r="BW232" s="160"/>
      <c r="BX232" s="160"/>
      <c r="BY232" s="160"/>
      <c r="BZ232" s="160"/>
      <c r="CA232" s="160"/>
      <c r="CB232" s="160"/>
      <c r="CC232" s="160"/>
      <c r="CD232" s="160"/>
      <c r="CE232" s="160"/>
      <c r="CF232" s="160"/>
      <c r="CG232" s="160"/>
      <c r="CH232" s="160"/>
      <c r="CI232" s="160"/>
      <c r="CJ232" s="160"/>
      <c r="CK232" s="160"/>
      <c r="CL232" s="160"/>
      <c r="CM232" s="160"/>
      <c r="CN232" s="160"/>
      <c r="CO232" s="160"/>
      <c r="CP232" s="160"/>
      <c r="CQ232" s="160"/>
      <c r="CR232" s="160"/>
      <c r="CS232" s="160"/>
      <c r="CT232" s="160"/>
      <c r="CU232" s="160"/>
      <c r="CV232" s="160"/>
      <c r="CW232" s="160"/>
      <c r="CX232" s="160"/>
      <c r="CY232" s="160"/>
      <c r="CZ232" s="160"/>
      <c r="DA232" s="160"/>
      <c r="DB232" s="160"/>
      <c r="DC232" s="160"/>
      <c r="DD232" s="160"/>
      <c r="DE232" s="160"/>
      <c r="DF232" s="160"/>
      <c r="DG232" s="160"/>
      <c r="DH232" s="160"/>
      <c r="DI232" s="160"/>
      <c r="DJ232" s="160"/>
      <c r="DK232" s="160"/>
      <c r="DL232" s="160"/>
      <c r="DM232" s="160"/>
      <c r="DN232" s="160"/>
      <c r="DO232" s="160"/>
      <c r="DP232" s="160"/>
      <c r="DQ232" s="160"/>
      <c r="DR232" s="160"/>
      <c r="DS232" s="160"/>
      <c r="DT232" s="160"/>
      <c r="DU232" s="160"/>
      <c r="DV232" s="160"/>
      <c r="DW232" s="160"/>
      <c r="DX232" s="160"/>
      <c r="DY232" s="160"/>
      <c r="DZ232" s="160"/>
      <c r="EA232" s="160"/>
      <c r="EB232" s="160"/>
      <c r="EC232" s="160"/>
      <c r="ED232" s="160"/>
      <c r="EE232" s="160"/>
      <c r="EF232" s="160"/>
      <c r="EG232" s="160"/>
    </row>
    <row r="233" spans="29:137" s="162" customFormat="1">
      <c r="AC233" s="171"/>
      <c r="AD233" s="164"/>
      <c r="AE233" s="164"/>
      <c r="AF233" s="164"/>
      <c r="AG233" s="164"/>
      <c r="AH233" s="164"/>
      <c r="AI233" s="164"/>
      <c r="AJ233" s="164"/>
      <c r="AK233" s="164"/>
      <c r="AL233" s="160"/>
      <c r="AM233" s="160"/>
      <c r="AN233" s="160"/>
      <c r="AO233" s="160"/>
      <c r="AP233" s="160"/>
      <c r="AQ233" s="160"/>
      <c r="AR233" s="160"/>
      <c r="AS233" s="160"/>
      <c r="AT233" s="160"/>
      <c r="AU233" s="160"/>
      <c r="AV233" s="160"/>
      <c r="AW233" s="160"/>
      <c r="AX233" s="160"/>
      <c r="AY233" s="160"/>
      <c r="AZ233" s="160"/>
      <c r="BA233" s="160"/>
      <c r="BB233" s="160"/>
      <c r="BC233" s="160"/>
      <c r="BD233" s="160"/>
      <c r="BE233" s="160"/>
      <c r="BF233" s="160"/>
      <c r="BG233" s="160"/>
      <c r="BH233" s="160"/>
      <c r="BI233" s="160"/>
      <c r="BJ233" s="160"/>
      <c r="BK233" s="160"/>
      <c r="BL233" s="160"/>
      <c r="BM233" s="160"/>
      <c r="BN233" s="160"/>
      <c r="BO233" s="160"/>
      <c r="BP233" s="160"/>
      <c r="BQ233" s="160"/>
      <c r="BR233" s="160"/>
      <c r="BS233" s="160"/>
      <c r="BT233" s="160"/>
      <c r="BU233" s="160"/>
      <c r="BV233" s="160"/>
      <c r="BW233" s="160"/>
      <c r="BX233" s="160"/>
      <c r="BY233" s="160"/>
      <c r="BZ233" s="160"/>
      <c r="CA233" s="160"/>
      <c r="CB233" s="160"/>
      <c r="CC233" s="160"/>
      <c r="CD233" s="160"/>
      <c r="CE233" s="160"/>
      <c r="CF233" s="160"/>
      <c r="CG233" s="160"/>
      <c r="CH233" s="160"/>
      <c r="CI233" s="160"/>
      <c r="CJ233" s="160"/>
      <c r="CK233" s="160"/>
      <c r="CL233" s="160"/>
      <c r="CM233" s="160"/>
      <c r="CN233" s="160"/>
      <c r="CO233" s="160"/>
      <c r="CP233" s="160"/>
      <c r="CQ233" s="160"/>
      <c r="CR233" s="160"/>
      <c r="CS233" s="160"/>
      <c r="CT233" s="160"/>
      <c r="CU233" s="160"/>
      <c r="CV233" s="160"/>
      <c r="CW233" s="160"/>
      <c r="CX233" s="160"/>
      <c r="CY233" s="160"/>
      <c r="CZ233" s="160"/>
      <c r="DA233" s="160"/>
      <c r="DB233" s="160"/>
      <c r="DC233" s="160"/>
      <c r="DD233" s="160"/>
      <c r="DE233" s="160"/>
      <c r="DF233" s="160"/>
      <c r="DG233" s="160"/>
      <c r="DH233" s="160"/>
      <c r="DI233" s="160"/>
      <c r="DJ233" s="160"/>
      <c r="DK233" s="160"/>
      <c r="DL233" s="160"/>
      <c r="DM233" s="160"/>
      <c r="DN233" s="160"/>
      <c r="DO233" s="160"/>
      <c r="DP233" s="160"/>
      <c r="DQ233" s="160"/>
      <c r="DR233" s="160"/>
      <c r="DS233" s="160"/>
      <c r="DT233" s="160"/>
      <c r="DU233" s="160"/>
      <c r="DV233" s="160"/>
      <c r="DW233" s="160"/>
      <c r="DX233" s="160"/>
      <c r="DY233" s="160"/>
      <c r="DZ233" s="160"/>
      <c r="EA233" s="160"/>
      <c r="EB233" s="160"/>
      <c r="EC233" s="160"/>
      <c r="ED233" s="160"/>
      <c r="EE233" s="160"/>
      <c r="EF233" s="160"/>
      <c r="EG233" s="160"/>
    </row>
    <row r="234" spans="29:137" s="162" customFormat="1">
      <c r="AC234" s="171"/>
      <c r="AD234" s="164"/>
      <c r="AE234" s="164"/>
      <c r="AF234" s="164"/>
      <c r="AG234" s="164"/>
      <c r="AH234" s="164"/>
      <c r="AI234" s="164"/>
      <c r="AJ234" s="164"/>
      <c r="AK234" s="164"/>
      <c r="AL234" s="160"/>
      <c r="AM234" s="160"/>
      <c r="AN234" s="160"/>
      <c r="AO234" s="160"/>
      <c r="AP234" s="160"/>
      <c r="AQ234" s="160"/>
      <c r="AR234" s="160"/>
      <c r="AS234" s="160"/>
      <c r="AT234" s="160"/>
      <c r="AU234" s="160"/>
      <c r="AV234" s="160"/>
      <c r="AW234" s="160"/>
      <c r="AX234" s="160"/>
      <c r="AY234" s="160"/>
      <c r="AZ234" s="160"/>
      <c r="BA234" s="160"/>
      <c r="BB234" s="160"/>
      <c r="BC234" s="160"/>
      <c r="BD234" s="160"/>
      <c r="BE234" s="160"/>
      <c r="BF234" s="160"/>
      <c r="BG234" s="160"/>
      <c r="BH234" s="160"/>
      <c r="BI234" s="160"/>
      <c r="BJ234" s="160"/>
      <c r="BK234" s="160"/>
      <c r="BL234" s="160"/>
      <c r="BM234" s="160"/>
      <c r="BN234" s="160"/>
      <c r="BO234" s="160"/>
      <c r="BP234" s="160"/>
      <c r="BQ234" s="160"/>
      <c r="BR234" s="160"/>
      <c r="BS234" s="160"/>
      <c r="BT234" s="160"/>
      <c r="BU234" s="160"/>
      <c r="BV234" s="160"/>
      <c r="BW234" s="160"/>
      <c r="BX234" s="160"/>
      <c r="BY234" s="160"/>
      <c r="BZ234" s="160"/>
      <c r="CA234" s="160"/>
      <c r="CB234" s="160"/>
      <c r="CC234" s="160"/>
      <c r="CD234" s="160"/>
      <c r="CE234" s="160"/>
      <c r="CF234" s="160"/>
      <c r="CG234" s="160"/>
      <c r="CH234" s="160"/>
      <c r="CI234" s="160"/>
      <c r="CJ234" s="160"/>
      <c r="CK234" s="160"/>
      <c r="CL234" s="160"/>
      <c r="CM234" s="160"/>
      <c r="CN234" s="160"/>
      <c r="CO234" s="160"/>
      <c r="CP234" s="160"/>
      <c r="CQ234" s="160"/>
      <c r="CR234" s="160"/>
      <c r="CS234" s="160"/>
      <c r="CT234" s="160"/>
      <c r="CU234" s="160"/>
      <c r="CV234" s="160"/>
      <c r="CW234" s="160"/>
      <c r="CX234" s="160"/>
      <c r="CY234" s="160"/>
      <c r="CZ234" s="160"/>
      <c r="DA234" s="160"/>
      <c r="DB234" s="160"/>
      <c r="DC234" s="160"/>
      <c r="DD234" s="160"/>
      <c r="DE234" s="160"/>
      <c r="DF234" s="160"/>
      <c r="DG234" s="160"/>
      <c r="DH234" s="160"/>
      <c r="DI234" s="160"/>
      <c r="DJ234" s="160"/>
      <c r="DK234" s="160"/>
      <c r="DL234" s="160"/>
      <c r="DM234" s="160"/>
      <c r="DN234" s="160"/>
      <c r="DO234" s="160"/>
      <c r="DP234" s="160"/>
      <c r="DQ234" s="160"/>
      <c r="DR234" s="160"/>
      <c r="DS234" s="160"/>
      <c r="DT234" s="160"/>
      <c r="DU234" s="160"/>
      <c r="DV234" s="160"/>
      <c r="DW234" s="160"/>
      <c r="DX234" s="160"/>
      <c r="DY234" s="160"/>
      <c r="DZ234" s="160"/>
      <c r="EA234" s="160"/>
      <c r="EB234" s="160"/>
      <c r="EC234" s="160"/>
      <c r="ED234" s="160"/>
      <c r="EE234" s="160"/>
      <c r="EF234" s="160"/>
      <c r="EG234" s="160"/>
    </row>
    <row r="235" spans="29:137" s="162" customFormat="1">
      <c r="AC235" s="171"/>
      <c r="AD235" s="164"/>
      <c r="AE235" s="164"/>
      <c r="AF235" s="164"/>
      <c r="AG235" s="164"/>
      <c r="AH235" s="164"/>
      <c r="AI235" s="164"/>
      <c r="AJ235" s="164"/>
      <c r="AK235" s="164"/>
      <c r="AL235" s="160"/>
      <c r="AM235" s="160"/>
      <c r="AN235" s="160"/>
      <c r="AO235" s="160"/>
      <c r="AP235" s="160"/>
      <c r="AQ235" s="160"/>
      <c r="AR235" s="160"/>
      <c r="AS235" s="160"/>
      <c r="AT235" s="160"/>
      <c r="AU235" s="160"/>
      <c r="AV235" s="160"/>
      <c r="AW235" s="160"/>
      <c r="AX235" s="160"/>
      <c r="AY235" s="160"/>
      <c r="AZ235" s="160"/>
      <c r="BA235" s="160"/>
      <c r="BB235" s="160"/>
      <c r="BC235" s="160"/>
      <c r="BD235" s="160"/>
      <c r="BE235" s="160"/>
      <c r="BF235" s="160"/>
      <c r="BG235" s="160"/>
      <c r="BH235" s="160"/>
      <c r="BI235" s="160"/>
      <c r="BJ235" s="160"/>
      <c r="BK235" s="160"/>
      <c r="BL235" s="160"/>
      <c r="BM235" s="160"/>
      <c r="BN235" s="160"/>
      <c r="BO235" s="160"/>
      <c r="BP235" s="160"/>
      <c r="BQ235" s="160"/>
      <c r="BR235" s="160"/>
      <c r="BS235" s="160"/>
      <c r="BT235" s="160"/>
      <c r="BU235" s="160"/>
      <c r="BV235" s="160"/>
      <c r="BW235" s="160"/>
      <c r="BX235" s="160"/>
      <c r="BY235" s="160"/>
      <c r="BZ235" s="160"/>
      <c r="CA235" s="160"/>
      <c r="CB235" s="160"/>
      <c r="CC235" s="160"/>
      <c r="CD235" s="160"/>
      <c r="CE235" s="160"/>
      <c r="CF235" s="160"/>
      <c r="CG235" s="160"/>
      <c r="CH235" s="160"/>
      <c r="CI235" s="160"/>
      <c r="CJ235" s="160"/>
      <c r="CK235" s="160"/>
      <c r="CL235" s="160"/>
      <c r="CM235" s="160"/>
      <c r="CN235" s="160"/>
      <c r="CO235" s="160"/>
      <c r="CP235" s="160"/>
      <c r="CQ235" s="160"/>
      <c r="CR235" s="160"/>
      <c r="CS235" s="160"/>
      <c r="CT235" s="160"/>
      <c r="CU235" s="160"/>
      <c r="CV235" s="160"/>
      <c r="CW235" s="160"/>
      <c r="CX235" s="160"/>
      <c r="CY235" s="160"/>
      <c r="CZ235" s="160"/>
      <c r="DA235" s="160"/>
      <c r="DB235" s="160"/>
      <c r="DC235" s="160"/>
      <c r="DD235" s="160"/>
      <c r="DE235" s="160"/>
      <c r="DF235" s="160"/>
      <c r="DG235" s="160"/>
      <c r="DH235" s="160"/>
      <c r="DI235" s="160"/>
      <c r="DJ235" s="160"/>
      <c r="DK235" s="160"/>
      <c r="DL235" s="160"/>
      <c r="DM235" s="160"/>
      <c r="DN235" s="160"/>
      <c r="DO235" s="160"/>
      <c r="DP235" s="160"/>
      <c r="DQ235" s="160"/>
      <c r="DR235" s="160"/>
      <c r="DS235" s="160"/>
      <c r="DT235" s="160"/>
      <c r="DU235" s="160"/>
      <c r="DV235" s="160"/>
      <c r="DW235" s="160"/>
      <c r="DX235" s="160"/>
      <c r="DY235" s="160"/>
      <c r="DZ235" s="160"/>
      <c r="EA235" s="160"/>
      <c r="EB235" s="160"/>
      <c r="EC235" s="160"/>
      <c r="ED235" s="160"/>
      <c r="EE235" s="160"/>
      <c r="EF235" s="160"/>
      <c r="EG235" s="160"/>
    </row>
    <row r="236" spans="29:137" s="162" customFormat="1">
      <c r="AC236" s="171"/>
      <c r="AD236" s="164"/>
      <c r="AE236" s="164"/>
      <c r="AF236" s="164"/>
      <c r="AG236" s="164"/>
      <c r="AH236" s="164"/>
      <c r="AI236" s="164"/>
      <c r="AJ236" s="164"/>
      <c r="AK236" s="164"/>
      <c r="AL236" s="160"/>
      <c r="AM236" s="160"/>
      <c r="AN236" s="160"/>
      <c r="AO236" s="160"/>
      <c r="AP236" s="160"/>
      <c r="AQ236" s="160"/>
      <c r="AR236" s="160"/>
      <c r="AS236" s="160"/>
      <c r="AT236" s="160"/>
      <c r="AU236" s="160"/>
      <c r="AV236" s="160"/>
      <c r="AW236" s="160"/>
      <c r="AX236" s="160"/>
      <c r="AY236" s="160"/>
      <c r="AZ236" s="160"/>
      <c r="BA236" s="160"/>
      <c r="BB236" s="160"/>
      <c r="BC236" s="160"/>
      <c r="BD236" s="160"/>
      <c r="BE236" s="160"/>
      <c r="BF236" s="160"/>
      <c r="BG236" s="160"/>
      <c r="BH236" s="160"/>
      <c r="BI236" s="160"/>
      <c r="BJ236" s="160"/>
      <c r="BK236" s="160"/>
      <c r="BL236" s="160"/>
      <c r="BM236" s="160"/>
      <c r="BN236" s="160"/>
      <c r="BO236" s="160"/>
      <c r="BP236" s="160"/>
      <c r="BQ236" s="160"/>
      <c r="BR236" s="160"/>
      <c r="BS236" s="160"/>
      <c r="BT236" s="160"/>
      <c r="BU236" s="160"/>
      <c r="BV236" s="160"/>
      <c r="BW236" s="160"/>
      <c r="BX236" s="160"/>
      <c r="BY236" s="160"/>
      <c r="BZ236" s="160"/>
      <c r="CA236" s="160"/>
      <c r="CB236" s="160"/>
      <c r="CC236" s="160"/>
      <c r="CD236" s="160"/>
      <c r="CE236" s="160"/>
      <c r="CF236" s="160"/>
      <c r="CG236" s="160"/>
      <c r="CH236" s="160"/>
      <c r="CI236" s="160"/>
      <c r="CJ236" s="160"/>
      <c r="CK236" s="160"/>
      <c r="CL236" s="160"/>
      <c r="CM236" s="160"/>
      <c r="CN236" s="160"/>
      <c r="CO236" s="160"/>
      <c r="CP236" s="160"/>
      <c r="CQ236" s="160"/>
      <c r="CR236" s="160"/>
      <c r="CS236" s="160"/>
      <c r="CT236" s="160"/>
      <c r="CU236" s="160"/>
      <c r="CV236" s="160"/>
      <c r="CW236" s="160"/>
      <c r="CX236" s="160"/>
      <c r="CY236" s="160"/>
      <c r="CZ236" s="160"/>
      <c r="DA236" s="160"/>
      <c r="DB236" s="160"/>
      <c r="DC236" s="160"/>
      <c r="DD236" s="160"/>
      <c r="DE236" s="160"/>
      <c r="DF236" s="160"/>
      <c r="DG236" s="160"/>
      <c r="DH236" s="160"/>
      <c r="DI236" s="160"/>
      <c r="DJ236" s="160"/>
      <c r="DK236" s="160"/>
      <c r="DL236" s="160"/>
      <c r="DM236" s="160"/>
      <c r="DN236" s="160"/>
      <c r="DO236" s="160"/>
      <c r="DP236" s="160"/>
      <c r="DQ236" s="160"/>
      <c r="DR236" s="160"/>
      <c r="DS236" s="160"/>
      <c r="DT236" s="160"/>
      <c r="DU236" s="160"/>
      <c r="DV236" s="160"/>
      <c r="DW236" s="160"/>
      <c r="DX236" s="160"/>
      <c r="DY236" s="160"/>
      <c r="DZ236" s="160"/>
      <c r="EA236" s="160"/>
      <c r="EB236" s="160"/>
      <c r="EC236" s="160"/>
      <c r="ED236" s="160"/>
      <c r="EE236" s="160"/>
      <c r="EF236" s="160"/>
      <c r="EG236" s="160"/>
    </row>
    <row r="237" spans="29:137" s="162" customFormat="1">
      <c r="AC237" s="171"/>
      <c r="AD237" s="164"/>
      <c r="AE237" s="164"/>
      <c r="AF237" s="164"/>
      <c r="AG237" s="164"/>
      <c r="AH237" s="164"/>
      <c r="AI237" s="164"/>
      <c r="AJ237" s="164"/>
      <c r="AK237" s="164"/>
      <c r="AL237" s="160"/>
      <c r="AM237" s="160"/>
      <c r="AN237" s="160"/>
      <c r="AO237" s="160"/>
      <c r="AP237" s="160"/>
      <c r="AQ237" s="160"/>
      <c r="AR237" s="160"/>
      <c r="AS237" s="160"/>
      <c r="AT237" s="160"/>
      <c r="AU237" s="160"/>
      <c r="AV237" s="160"/>
      <c r="AW237" s="160"/>
      <c r="AX237" s="160"/>
      <c r="AY237" s="160"/>
      <c r="AZ237" s="160"/>
      <c r="BA237" s="160"/>
      <c r="BB237" s="160"/>
      <c r="BC237" s="160"/>
      <c r="BD237" s="160"/>
      <c r="BE237" s="160"/>
      <c r="BF237" s="160"/>
      <c r="BG237" s="160"/>
      <c r="BH237" s="160"/>
      <c r="BI237" s="160"/>
      <c r="BJ237" s="160"/>
      <c r="BK237" s="160"/>
      <c r="BL237" s="160"/>
      <c r="BM237" s="160"/>
      <c r="BN237" s="160"/>
      <c r="BO237" s="160"/>
      <c r="BP237" s="160"/>
      <c r="BQ237" s="160"/>
      <c r="BR237" s="160"/>
      <c r="BS237" s="160"/>
      <c r="BT237" s="160"/>
      <c r="BU237" s="160"/>
      <c r="BV237" s="160"/>
      <c r="BW237" s="160"/>
      <c r="BX237" s="160"/>
      <c r="BY237" s="160"/>
      <c r="BZ237" s="160"/>
      <c r="CA237" s="160"/>
      <c r="CB237" s="160"/>
      <c r="CC237" s="160"/>
      <c r="CD237" s="160"/>
      <c r="CE237" s="160"/>
      <c r="CF237" s="160"/>
      <c r="CG237" s="160"/>
      <c r="CH237" s="160"/>
      <c r="CI237" s="160"/>
      <c r="CJ237" s="160"/>
      <c r="CK237" s="160"/>
      <c r="CL237" s="160"/>
      <c r="CM237" s="160"/>
      <c r="CN237" s="160"/>
      <c r="CO237" s="160"/>
      <c r="CP237" s="160"/>
      <c r="CQ237" s="160"/>
      <c r="CR237" s="160"/>
      <c r="CS237" s="160"/>
      <c r="CT237" s="160"/>
      <c r="CU237" s="160"/>
      <c r="CV237" s="160"/>
      <c r="CW237" s="160"/>
      <c r="CX237" s="160"/>
      <c r="CY237" s="160"/>
      <c r="CZ237" s="160"/>
      <c r="DA237" s="160"/>
      <c r="DB237" s="160"/>
      <c r="DC237" s="160"/>
      <c r="DD237" s="160"/>
      <c r="DE237" s="160"/>
      <c r="DF237" s="160"/>
      <c r="DG237" s="160"/>
      <c r="DH237" s="160"/>
      <c r="DI237" s="160"/>
      <c r="DJ237" s="160"/>
      <c r="DK237" s="160"/>
      <c r="DL237" s="160"/>
      <c r="DM237" s="160"/>
      <c r="DN237" s="160"/>
      <c r="DO237" s="160"/>
      <c r="DP237" s="160"/>
      <c r="DQ237" s="160"/>
      <c r="DR237" s="160"/>
      <c r="DS237" s="160"/>
      <c r="DT237" s="160"/>
      <c r="DU237" s="160"/>
      <c r="DV237" s="160"/>
      <c r="DW237" s="160"/>
      <c r="DX237" s="160"/>
      <c r="DY237" s="160"/>
      <c r="DZ237" s="160"/>
      <c r="EA237" s="160"/>
      <c r="EB237" s="160"/>
      <c r="EC237" s="160"/>
      <c r="ED237" s="160"/>
      <c r="EE237" s="160"/>
      <c r="EF237" s="160"/>
      <c r="EG237" s="160"/>
    </row>
    <row r="238" spans="29:137" s="162" customFormat="1">
      <c r="AC238" s="171"/>
      <c r="AD238" s="164"/>
      <c r="AE238" s="164"/>
      <c r="AF238" s="164"/>
      <c r="AG238" s="164"/>
      <c r="AH238" s="164"/>
      <c r="AI238" s="164"/>
      <c r="AJ238" s="164"/>
      <c r="AK238" s="164"/>
      <c r="AL238" s="160"/>
      <c r="AM238" s="160"/>
      <c r="AN238" s="160"/>
      <c r="AO238" s="160"/>
      <c r="AP238" s="160"/>
      <c r="AQ238" s="160"/>
      <c r="AR238" s="160"/>
      <c r="AS238" s="160"/>
      <c r="AT238" s="160"/>
      <c r="AU238" s="160"/>
      <c r="AV238" s="160"/>
      <c r="AW238" s="160"/>
      <c r="AX238" s="160"/>
      <c r="AY238" s="160"/>
      <c r="AZ238" s="160"/>
      <c r="BA238" s="160"/>
      <c r="BB238" s="160"/>
      <c r="BC238" s="160"/>
      <c r="BD238" s="160"/>
      <c r="BE238" s="160"/>
      <c r="BF238" s="160"/>
      <c r="BG238" s="160"/>
      <c r="BH238" s="160"/>
      <c r="BI238" s="160"/>
      <c r="BJ238" s="160"/>
      <c r="BK238" s="160"/>
      <c r="BL238" s="160"/>
      <c r="BM238" s="160"/>
      <c r="BN238" s="160"/>
      <c r="BO238" s="160"/>
      <c r="BP238" s="160"/>
      <c r="BQ238" s="160"/>
      <c r="BR238" s="160"/>
      <c r="BS238" s="160"/>
      <c r="BT238" s="160"/>
      <c r="BU238" s="160"/>
      <c r="BV238" s="160"/>
      <c r="BW238" s="160"/>
      <c r="BX238" s="160"/>
      <c r="BY238" s="160"/>
      <c r="BZ238" s="160"/>
      <c r="CA238" s="160"/>
      <c r="CB238" s="160"/>
      <c r="CC238" s="160"/>
      <c r="CD238" s="160"/>
      <c r="CE238" s="160"/>
      <c r="CF238" s="160"/>
      <c r="CG238" s="160"/>
      <c r="CH238" s="160"/>
      <c r="CI238" s="160"/>
      <c r="CJ238" s="160"/>
      <c r="CK238" s="160"/>
      <c r="CL238" s="160"/>
      <c r="CM238" s="160"/>
      <c r="CN238" s="160"/>
      <c r="CO238" s="160"/>
      <c r="CP238" s="160"/>
      <c r="CQ238" s="160"/>
      <c r="CR238" s="160"/>
      <c r="CS238" s="160"/>
      <c r="CT238" s="160"/>
      <c r="CU238" s="160"/>
      <c r="CV238" s="160"/>
      <c r="CW238" s="160"/>
      <c r="CX238" s="160"/>
      <c r="CY238" s="160"/>
      <c r="CZ238" s="160"/>
      <c r="DA238" s="160"/>
      <c r="DB238" s="160"/>
      <c r="DC238" s="160"/>
      <c r="DD238" s="160"/>
      <c r="DE238" s="160"/>
      <c r="DF238" s="160"/>
      <c r="DG238" s="160"/>
      <c r="DH238" s="160"/>
      <c r="DI238" s="160"/>
      <c r="DJ238" s="160"/>
      <c r="DK238" s="160"/>
      <c r="DL238" s="160"/>
      <c r="DM238" s="160"/>
      <c r="DN238" s="160"/>
      <c r="DO238" s="160"/>
      <c r="DP238" s="160"/>
      <c r="DQ238" s="160"/>
      <c r="DR238" s="160"/>
      <c r="DS238" s="160"/>
      <c r="DT238" s="160"/>
      <c r="DU238" s="160"/>
      <c r="DV238" s="160"/>
      <c r="DW238" s="160"/>
      <c r="DX238" s="160"/>
      <c r="DY238" s="160"/>
      <c r="DZ238" s="160"/>
      <c r="EA238" s="160"/>
      <c r="EB238" s="160"/>
      <c r="EC238" s="160"/>
      <c r="ED238" s="160"/>
      <c r="EE238" s="160"/>
      <c r="EF238" s="160"/>
      <c r="EG238" s="160"/>
    </row>
    <row r="239" spans="29:137" s="162" customFormat="1">
      <c r="AC239" s="171"/>
      <c r="AD239" s="164"/>
      <c r="AE239" s="164"/>
      <c r="AF239" s="164"/>
      <c r="AG239" s="164"/>
      <c r="AH239" s="164"/>
      <c r="AI239" s="164"/>
      <c r="AJ239" s="164"/>
      <c r="AK239" s="164"/>
      <c r="AL239" s="160"/>
      <c r="AM239" s="160"/>
      <c r="AN239" s="160"/>
      <c r="AO239" s="160"/>
      <c r="AP239" s="160"/>
      <c r="AQ239" s="160"/>
      <c r="AR239" s="160"/>
      <c r="AS239" s="160"/>
      <c r="AT239" s="160"/>
      <c r="AU239" s="160"/>
      <c r="AV239" s="160"/>
      <c r="AW239" s="160"/>
      <c r="AX239" s="160"/>
      <c r="AY239" s="160"/>
      <c r="AZ239" s="160"/>
      <c r="BA239" s="160"/>
      <c r="BB239" s="160"/>
      <c r="BC239" s="160"/>
      <c r="BD239" s="160"/>
      <c r="BE239" s="160"/>
      <c r="BF239" s="160"/>
      <c r="BG239" s="160"/>
      <c r="BH239" s="160"/>
      <c r="BI239" s="160"/>
      <c r="BJ239" s="160"/>
      <c r="BK239" s="160"/>
      <c r="BL239" s="160"/>
      <c r="BM239" s="160"/>
      <c r="BN239" s="160"/>
      <c r="BO239" s="160"/>
      <c r="BP239" s="160"/>
      <c r="BQ239" s="160"/>
      <c r="BR239" s="160"/>
      <c r="BS239" s="160"/>
      <c r="BT239" s="160"/>
      <c r="BU239" s="160"/>
      <c r="BV239" s="160"/>
      <c r="BW239" s="160"/>
      <c r="BX239" s="160"/>
      <c r="BY239" s="160"/>
      <c r="BZ239" s="160"/>
      <c r="CA239" s="160"/>
      <c r="CB239" s="160"/>
      <c r="CC239" s="160"/>
      <c r="CD239" s="160"/>
      <c r="CE239" s="160"/>
      <c r="CF239" s="160"/>
      <c r="CG239" s="160"/>
      <c r="CH239" s="160"/>
      <c r="CI239" s="160"/>
      <c r="CJ239" s="160"/>
      <c r="CK239" s="160"/>
      <c r="CL239" s="160"/>
      <c r="CM239" s="160"/>
      <c r="CN239" s="160"/>
      <c r="CO239" s="160"/>
      <c r="CP239" s="160"/>
      <c r="CQ239" s="160"/>
      <c r="CR239" s="160"/>
      <c r="CS239" s="160"/>
      <c r="CT239" s="160"/>
      <c r="CU239" s="160"/>
      <c r="CV239" s="160"/>
      <c r="CW239" s="160"/>
      <c r="CX239" s="160"/>
      <c r="CY239" s="160"/>
      <c r="CZ239" s="160"/>
      <c r="DA239" s="160"/>
      <c r="DB239" s="160"/>
      <c r="DC239" s="160"/>
      <c r="DD239" s="160"/>
      <c r="DE239" s="160"/>
      <c r="DF239" s="160"/>
      <c r="DG239" s="160"/>
      <c r="DH239" s="160"/>
      <c r="DI239" s="160"/>
      <c r="DJ239" s="160"/>
      <c r="DK239" s="160"/>
      <c r="DL239" s="160"/>
      <c r="DM239" s="160"/>
      <c r="DN239" s="160"/>
      <c r="DO239" s="160"/>
      <c r="DP239" s="160"/>
      <c r="DQ239" s="160"/>
      <c r="DR239" s="160"/>
      <c r="DS239" s="160"/>
      <c r="DT239" s="160"/>
      <c r="DU239" s="160"/>
      <c r="DV239" s="160"/>
      <c r="DW239" s="160"/>
      <c r="DX239" s="160"/>
      <c r="DY239" s="160"/>
      <c r="DZ239" s="160"/>
      <c r="EA239" s="160"/>
      <c r="EB239" s="160"/>
      <c r="EC239" s="160"/>
      <c r="ED239" s="160"/>
      <c r="EE239" s="160"/>
      <c r="EF239" s="160"/>
      <c r="EG239" s="160"/>
    </row>
    <row r="240" spans="29:137" s="162" customFormat="1">
      <c r="AC240" s="171"/>
      <c r="AD240" s="164"/>
      <c r="AE240" s="164"/>
      <c r="AF240" s="164"/>
      <c r="AG240" s="164"/>
      <c r="AH240" s="164"/>
      <c r="AI240" s="164"/>
      <c r="AJ240" s="164"/>
      <c r="AK240" s="164"/>
      <c r="AL240" s="160"/>
      <c r="AM240" s="160"/>
      <c r="AN240" s="160"/>
      <c r="AO240" s="160"/>
      <c r="AP240" s="160"/>
      <c r="AQ240" s="160"/>
      <c r="AR240" s="160"/>
      <c r="AS240" s="160"/>
      <c r="AT240" s="160"/>
      <c r="AU240" s="160"/>
      <c r="AV240" s="160"/>
      <c r="AW240" s="160"/>
      <c r="AX240" s="160"/>
      <c r="AY240" s="160"/>
      <c r="AZ240" s="160"/>
      <c r="BA240" s="160"/>
      <c r="BB240" s="160"/>
      <c r="BC240" s="160"/>
      <c r="BD240" s="160"/>
      <c r="BE240" s="160"/>
      <c r="BF240" s="160"/>
      <c r="BG240" s="160"/>
      <c r="BH240" s="160"/>
      <c r="BI240" s="160"/>
      <c r="BJ240" s="160"/>
      <c r="BK240" s="160"/>
      <c r="BL240" s="160"/>
      <c r="BM240" s="160"/>
      <c r="BN240" s="160"/>
      <c r="BO240" s="160"/>
      <c r="BP240" s="160"/>
      <c r="BQ240" s="160"/>
      <c r="BR240" s="160"/>
      <c r="BS240" s="160"/>
      <c r="BT240" s="160"/>
      <c r="BU240" s="160"/>
      <c r="BV240" s="160"/>
      <c r="BW240" s="160"/>
      <c r="BX240" s="160"/>
      <c r="BY240" s="160"/>
      <c r="BZ240" s="160"/>
      <c r="CA240" s="160"/>
      <c r="CB240" s="160"/>
      <c r="CC240" s="160"/>
      <c r="CD240" s="160"/>
      <c r="CE240" s="160"/>
      <c r="CF240" s="160"/>
      <c r="CG240" s="160"/>
      <c r="CH240" s="160"/>
      <c r="CI240" s="160"/>
      <c r="CJ240" s="160"/>
      <c r="CK240" s="160"/>
      <c r="CL240" s="160"/>
      <c r="CM240" s="160"/>
      <c r="CN240" s="160"/>
      <c r="CO240" s="160"/>
      <c r="CP240" s="160"/>
      <c r="CQ240" s="160"/>
      <c r="CR240" s="160"/>
      <c r="CS240" s="160"/>
      <c r="CT240" s="160"/>
      <c r="CU240" s="160"/>
      <c r="CV240" s="160"/>
      <c r="CW240" s="160"/>
      <c r="CX240" s="160"/>
      <c r="CY240" s="160"/>
      <c r="CZ240" s="160"/>
      <c r="DA240" s="160"/>
      <c r="DB240" s="160"/>
      <c r="DC240" s="160"/>
      <c r="DD240" s="160"/>
      <c r="DE240" s="160"/>
      <c r="DF240" s="160"/>
      <c r="DG240" s="160"/>
      <c r="DH240" s="160"/>
      <c r="DI240" s="160"/>
      <c r="DJ240" s="160"/>
      <c r="DK240" s="160"/>
      <c r="DL240" s="160"/>
      <c r="DM240" s="160"/>
      <c r="DN240" s="160"/>
      <c r="DO240" s="160"/>
      <c r="DP240" s="160"/>
      <c r="DQ240" s="160"/>
      <c r="DR240" s="160"/>
      <c r="DS240" s="160"/>
      <c r="DT240" s="160"/>
      <c r="DU240" s="160"/>
      <c r="DV240" s="160"/>
      <c r="DW240" s="160"/>
      <c r="DX240" s="160"/>
      <c r="DY240" s="160"/>
      <c r="DZ240" s="160"/>
      <c r="EA240" s="160"/>
      <c r="EB240" s="160"/>
      <c r="EC240" s="160"/>
      <c r="ED240" s="160"/>
      <c r="EE240" s="160"/>
      <c r="EF240" s="160"/>
      <c r="EG240" s="160"/>
    </row>
    <row r="241" spans="29:137" s="162" customFormat="1">
      <c r="AC241" s="171"/>
      <c r="AD241" s="164"/>
      <c r="AE241" s="164"/>
      <c r="AF241" s="164"/>
      <c r="AG241" s="164"/>
      <c r="AH241" s="164"/>
      <c r="AI241" s="164"/>
      <c r="AJ241" s="164"/>
      <c r="AK241" s="164"/>
      <c r="AL241" s="160"/>
      <c r="AM241" s="160"/>
      <c r="AN241" s="160"/>
      <c r="AO241" s="160"/>
      <c r="AP241" s="160"/>
      <c r="AQ241" s="160"/>
      <c r="AR241" s="160"/>
      <c r="AS241" s="160"/>
      <c r="AT241" s="160"/>
      <c r="AU241" s="160"/>
      <c r="AV241" s="160"/>
      <c r="AW241" s="160"/>
      <c r="AX241" s="160"/>
      <c r="AY241" s="160"/>
      <c r="AZ241" s="160"/>
      <c r="BA241" s="160"/>
      <c r="BB241" s="160"/>
      <c r="BC241" s="160"/>
      <c r="BD241" s="160"/>
      <c r="BE241" s="160"/>
      <c r="BF241" s="160"/>
      <c r="BG241" s="160"/>
      <c r="BH241" s="160"/>
      <c r="BI241" s="160"/>
      <c r="BJ241" s="160"/>
      <c r="BK241" s="160"/>
      <c r="BL241" s="160"/>
      <c r="BM241" s="160"/>
      <c r="BN241" s="160"/>
      <c r="BO241" s="160"/>
      <c r="BP241" s="160"/>
      <c r="BQ241" s="160"/>
      <c r="BR241" s="160"/>
      <c r="BS241" s="160"/>
      <c r="BT241" s="160"/>
      <c r="BU241" s="160"/>
      <c r="BV241" s="160"/>
      <c r="BW241" s="160"/>
      <c r="BX241" s="160"/>
      <c r="BY241" s="160"/>
      <c r="BZ241" s="160"/>
      <c r="CA241" s="160"/>
      <c r="CB241" s="160"/>
      <c r="CC241" s="160"/>
      <c r="CD241" s="160"/>
      <c r="CE241" s="160"/>
      <c r="CF241" s="160"/>
      <c r="CG241" s="160"/>
      <c r="CH241" s="160"/>
      <c r="CI241" s="160"/>
      <c r="CJ241" s="160"/>
      <c r="CK241" s="160"/>
      <c r="CL241" s="160"/>
      <c r="CM241" s="160"/>
      <c r="CN241" s="160"/>
      <c r="CO241" s="160"/>
      <c r="CP241" s="160"/>
      <c r="CQ241" s="160"/>
      <c r="CR241" s="160"/>
      <c r="CS241" s="160"/>
      <c r="CT241" s="160"/>
      <c r="CU241" s="160"/>
      <c r="CV241" s="160"/>
      <c r="CW241" s="160"/>
      <c r="CX241" s="160"/>
      <c r="CY241" s="160"/>
      <c r="CZ241" s="160"/>
      <c r="DA241" s="160"/>
      <c r="DB241" s="160"/>
      <c r="DC241" s="160"/>
      <c r="DD241" s="160"/>
      <c r="DE241" s="160"/>
      <c r="DF241" s="160"/>
      <c r="DG241" s="160"/>
      <c r="DH241" s="160"/>
      <c r="DI241" s="160"/>
      <c r="DJ241" s="160"/>
      <c r="DK241" s="160"/>
      <c r="DL241" s="160"/>
      <c r="DM241" s="160"/>
      <c r="DN241" s="160"/>
      <c r="DO241" s="160"/>
      <c r="DP241" s="160"/>
      <c r="DQ241" s="160"/>
      <c r="DR241" s="160"/>
      <c r="DS241" s="160"/>
      <c r="DT241" s="160"/>
      <c r="DU241" s="160"/>
      <c r="DV241" s="160"/>
      <c r="DW241" s="160"/>
      <c r="DX241" s="160"/>
      <c r="DY241" s="160"/>
      <c r="DZ241" s="160"/>
      <c r="EA241" s="160"/>
      <c r="EB241" s="160"/>
      <c r="EC241" s="160"/>
      <c r="ED241" s="160"/>
      <c r="EE241" s="160"/>
      <c r="EF241" s="160"/>
      <c r="EG241" s="160"/>
    </row>
    <row r="242" spans="29:137" s="162" customFormat="1">
      <c r="AC242" s="171"/>
      <c r="AD242" s="164"/>
      <c r="AE242" s="164"/>
      <c r="AF242" s="164"/>
      <c r="AG242" s="164"/>
      <c r="AH242" s="164"/>
      <c r="AI242" s="164"/>
      <c r="AJ242" s="164"/>
      <c r="AK242" s="164"/>
      <c r="AL242" s="160"/>
      <c r="AM242" s="160"/>
      <c r="AN242" s="160"/>
      <c r="AO242" s="160"/>
      <c r="AP242" s="160"/>
      <c r="AQ242" s="160"/>
      <c r="AR242" s="160"/>
      <c r="AS242" s="160"/>
      <c r="AT242" s="160"/>
      <c r="AU242" s="160"/>
      <c r="AV242" s="160"/>
      <c r="AW242" s="160"/>
      <c r="AX242" s="160"/>
      <c r="AY242" s="160"/>
      <c r="AZ242" s="160"/>
      <c r="BA242" s="160"/>
      <c r="BB242" s="160"/>
      <c r="BC242" s="160"/>
      <c r="BD242" s="160"/>
      <c r="BE242" s="160"/>
      <c r="BF242" s="160"/>
      <c r="BG242" s="160"/>
      <c r="BH242" s="160"/>
      <c r="BI242" s="160"/>
      <c r="BJ242" s="160"/>
      <c r="BK242" s="160"/>
      <c r="BL242" s="160"/>
      <c r="BM242" s="160"/>
      <c r="BN242" s="160"/>
      <c r="BO242" s="160"/>
      <c r="BP242" s="160"/>
      <c r="BQ242" s="160"/>
      <c r="BR242" s="160"/>
      <c r="BS242" s="160"/>
      <c r="BT242" s="160"/>
      <c r="BU242" s="160"/>
      <c r="BV242" s="160"/>
      <c r="BW242" s="160"/>
      <c r="BX242" s="160"/>
      <c r="BY242" s="160"/>
      <c r="BZ242" s="160"/>
      <c r="CA242" s="160"/>
      <c r="CB242" s="160"/>
      <c r="CC242" s="160"/>
      <c r="CD242" s="160"/>
      <c r="CE242" s="160"/>
      <c r="CF242" s="160"/>
      <c r="CG242" s="160"/>
      <c r="CH242" s="160"/>
      <c r="CI242" s="160"/>
      <c r="CJ242" s="160"/>
      <c r="CK242" s="160"/>
      <c r="CL242" s="160"/>
      <c r="CM242" s="160"/>
      <c r="CN242" s="160"/>
      <c r="CO242" s="160"/>
      <c r="CP242" s="160"/>
      <c r="CQ242" s="160"/>
      <c r="CR242" s="160"/>
      <c r="CS242" s="160"/>
      <c r="CT242" s="160"/>
      <c r="CU242" s="160"/>
      <c r="CV242" s="160"/>
      <c r="CW242" s="160"/>
      <c r="CX242" s="160"/>
      <c r="CY242" s="160"/>
      <c r="CZ242" s="160"/>
      <c r="DA242" s="160"/>
      <c r="DB242" s="160"/>
      <c r="DC242" s="160"/>
      <c r="DD242" s="160"/>
      <c r="DE242" s="160"/>
      <c r="DF242" s="160"/>
      <c r="DG242" s="160"/>
      <c r="DH242" s="160"/>
      <c r="DI242" s="160"/>
      <c r="DJ242" s="160"/>
      <c r="DK242" s="160"/>
      <c r="DL242" s="160"/>
      <c r="DM242" s="160"/>
      <c r="DN242" s="160"/>
      <c r="DO242" s="160"/>
      <c r="DP242" s="160"/>
      <c r="DQ242" s="160"/>
      <c r="DR242" s="160"/>
      <c r="DS242" s="160"/>
      <c r="DT242" s="160"/>
      <c r="DU242" s="160"/>
      <c r="DV242" s="160"/>
      <c r="DW242" s="160"/>
      <c r="DX242" s="160"/>
      <c r="DY242" s="160"/>
      <c r="DZ242" s="160"/>
      <c r="EA242" s="160"/>
      <c r="EB242" s="160"/>
      <c r="EC242" s="160"/>
      <c r="ED242" s="160"/>
      <c r="EE242" s="160"/>
      <c r="EF242" s="160"/>
      <c r="EG242" s="160"/>
    </row>
    <row r="243" spans="29:137" s="162" customFormat="1">
      <c r="AC243" s="171"/>
      <c r="AD243" s="164"/>
      <c r="AE243" s="164"/>
      <c r="AF243" s="164"/>
      <c r="AG243" s="164"/>
      <c r="AH243" s="164"/>
      <c r="AI243" s="164"/>
      <c r="AJ243" s="164"/>
      <c r="AK243" s="164"/>
      <c r="AL243" s="160"/>
      <c r="AM243" s="160"/>
      <c r="AN243" s="160"/>
      <c r="AO243" s="160"/>
      <c r="AP243" s="160"/>
      <c r="AQ243" s="160"/>
      <c r="AR243" s="160"/>
      <c r="AS243" s="160"/>
      <c r="AT243" s="160"/>
      <c r="AU243" s="160"/>
      <c r="AV243" s="160"/>
      <c r="AW243" s="160"/>
      <c r="AX243" s="160"/>
      <c r="AY243" s="160"/>
      <c r="AZ243" s="160"/>
      <c r="BA243" s="160"/>
      <c r="BB243" s="160"/>
      <c r="BC243" s="160"/>
      <c r="BD243" s="160"/>
      <c r="BE243" s="160"/>
      <c r="BF243" s="160"/>
      <c r="BG243" s="160"/>
      <c r="BH243" s="160"/>
      <c r="BI243" s="160"/>
      <c r="BJ243" s="160"/>
      <c r="BK243" s="160"/>
      <c r="BL243" s="160"/>
      <c r="BM243" s="160"/>
      <c r="BN243" s="160"/>
      <c r="BO243" s="160"/>
      <c r="BP243" s="160"/>
      <c r="BQ243" s="160"/>
      <c r="BR243" s="160"/>
      <c r="BS243" s="160"/>
      <c r="BT243" s="160"/>
      <c r="BU243" s="160"/>
      <c r="BV243" s="160"/>
      <c r="BW243" s="160"/>
      <c r="BX243" s="160"/>
      <c r="BY243" s="160"/>
      <c r="BZ243" s="160"/>
      <c r="CA243" s="160"/>
      <c r="CB243" s="160"/>
      <c r="CC243" s="160"/>
      <c r="CD243" s="160"/>
      <c r="CE243" s="160"/>
      <c r="CF243" s="160"/>
      <c r="CG243" s="160"/>
      <c r="CH243" s="160"/>
      <c r="CI243" s="160"/>
      <c r="CJ243" s="160"/>
      <c r="CK243" s="160"/>
      <c r="CL243" s="160"/>
      <c r="CM243" s="160"/>
      <c r="CN243" s="160"/>
      <c r="CO243" s="160"/>
      <c r="CP243" s="160"/>
      <c r="CQ243" s="160"/>
      <c r="CR243" s="160"/>
      <c r="CS243" s="160"/>
      <c r="CT243" s="160"/>
      <c r="CU243" s="160"/>
      <c r="CV243" s="160"/>
      <c r="CW243" s="160"/>
      <c r="CX243" s="160"/>
      <c r="CY243" s="160"/>
      <c r="CZ243" s="160"/>
      <c r="DA243" s="160"/>
      <c r="DB243" s="160"/>
      <c r="DC243" s="160"/>
      <c r="DD243" s="160"/>
      <c r="DE243" s="160"/>
      <c r="DF243" s="160"/>
      <c r="DG243" s="160"/>
      <c r="DH243" s="160"/>
      <c r="DI243" s="160"/>
      <c r="DJ243" s="160"/>
      <c r="DK243" s="160"/>
      <c r="DL243" s="160"/>
      <c r="DM243" s="160"/>
      <c r="DN243" s="160"/>
      <c r="DO243" s="160"/>
      <c r="DP243" s="160"/>
      <c r="DQ243" s="160"/>
      <c r="DR243" s="160"/>
      <c r="DS243" s="160"/>
      <c r="DT243" s="160"/>
      <c r="DU243" s="160"/>
      <c r="DV243" s="160"/>
      <c r="DW243" s="160"/>
      <c r="DX243" s="160"/>
      <c r="DY243" s="160"/>
      <c r="DZ243" s="160"/>
      <c r="EA243" s="160"/>
      <c r="EB243" s="160"/>
      <c r="EC243" s="160"/>
      <c r="ED243" s="160"/>
      <c r="EE243" s="160"/>
      <c r="EF243" s="160"/>
      <c r="EG243" s="160"/>
    </row>
    <row r="244" spans="29:137" s="162" customFormat="1">
      <c r="AC244" s="171"/>
      <c r="AD244" s="164"/>
      <c r="AE244" s="164"/>
      <c r="AF244" s="164"/>
      <c r="AG244" s="164"/>
      <c r="AH244" s="164"/>
      <c r="AI244" s="164"/>
      <c r="AJ244" s="164"/>
      <c r="AK244" s="164"/>
      <c r="AL244" s="160"/>
      <c r="AM244" s="160"/>
      <c r="AN244" s="160"/>
      <c r="AO244" s="160"/>
      <c r="AP244" s="160"/>
      <c r="AQ244" s="160"/>
      <c r="AR244" s="160"/>
      <c r="AS244" s="160"/>
      <c r="AT244" s="160"/>
      <c r="AU244" s="160"/>
      <c r="AV244" s="160"/>
      <c r="AW244" s="160"/>
      <c r="AX244" s="160"/>
      <c r="AY244" s="160"/>
      <c r="AZ244" s="160"/>
      <c r="BA244" s="160"/>
      <c r="BB244" s="160"/>
      <c r="BC244" s="160"/>
      <c r="BD244" s="160"/>
      <c r="BE244" s="160"/>
      <c r="BF244" s="160"/>
      <c r="BG244" s="160"/>
      <c r="BH244" s="160"/>
      <c r="BI244" s="160"/>
      <c r="BJ244" s="160"/>
      <c r="BK244" s="160"/>
      <c r="BL244" s="160"/>
      <c r="BM244" s="160"/>
      <c r="BN244" s="160"/>
      <c r="BO244" s="160"/>
      <c r="BP244" s="160"/>
      <c r="BQ244" s="160"/>
      <c r="BR244" s="160"/>
      <c r="BS244" s="160"/>
      <c r="BT244" s="160"/>
      <c r="BU244" s="160"/>
      <c r="BV244" s="160"/>
      <c r="BW244" s="160"/>
      <c r="BX244" s="160"/>
      <c r="BY244" s="160"/>
      <c r="BZ244" s="160"/>
      <c r="CA244" s="160"/>
      <c r="CB244" s="160"/>
      <c r="CC244" s="160"/>
      <c r="CD244" s="160"/>
      <c r="CE244" s="160"/>
      <c r="CF244" s="160"/>
      <c r="CG244" s="160"/>
      <c r="CH244" s="160"/>
      <c r="CI244" s="160"/>
      <c r="CJ244" s="160"/>
      <c r="CK244" s="160"/>
      <c r="CL244" s="160"/>
      <c r="CM244" s="160"/>
      <c r="CN244" s="160"/>
      <c r="CO244" s="160"/>
      <c r="CP244" s="160"/>
      <c r="CQ244" s="160"/>
      <c r="CR244" s="160"/>
      <c r="CS244" s="160"/>
      <c r="CT244" s="160"/>
      <c r="CU244" s="160"/>
      <c r="CV244" s="160"/>
      <c r="CW244" s="160"/>
      <c r="CX244" s="160"/>
      <c r="CY244" s="160"/>
      <c r="CZ244" s="160"/>
      <c r="DA244" s="160"/>
      <c r="DB244" s="160"/>
      <c r="DC244" s="160"/>
      <c r="DD244" s="160"/>
      <c r="DE244" s="160"/>
      <c r="DF244" s="160"/>
      <c r="DG244" s="160"/>
      <c r="DH244" s="160"/>
      <c r="DI244" s="160"/>
      <c r="DJ244" s="160"/>
      <c r="DK244" s="160"/>
      <c r="DL244" s="160"/>
      <c r="DM244" s="160"/>
      <c r="DN244" s="160"/>
      <c r="DO244" s="160"/>
      <c r="DP244" s="160"/>
      <c r="DQ244" s="160"/>
      <c r="DR244" s="160"/>
      <c r="DS244" s="160"/>
      <c r="DT244" s="160"/>
      <c r="DU244" s="160"/>
      <c r="DV244" s="160"/>
      <c r="DW244" s="160"/>
      <c r="DX244" s="160"/>
      <c r="DY244" s="160"/>
      <c r="DZ244" s="160"/>
      <c r="EA244" s="160"/>
      <c r="EB244" s="160"/>
      <c r="EC244" s="160"/>
      <c r="ED244" s="160"/>
      <c r="EE244" s="160"/>
      <c r="EF244" s="160"/>
      <c r="EG244" s="160"/>
    </row>
    <row r="245" spans="29:137" s="162" customFormat="1">
      <c r="AC245" s="171"/>
      <c r="AD245" s="164"/>
      <c r="AE245" s="164"/>
      <c r="AF245" s="164"/>
      <c r="AG245" s="164"/>
      <c r="AH245" s="164"/>
      <c r="AI245" s="164"/>
      <c r="AJ245" s="164"/>
      <c r="AK245" s="164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  <c r="BE245" s="160"/>
      <c r="BF245" s="160"/>
      <c r="BG245" s="160"/>
      <c r="BH245" s="160"/>
      <c r="BI245" s="160"/>
      <c r="BJ245" s="160"/>
      <c r="BK245" s="160"/>
      <c r="BL245" s="160"/>
      <c r="BM245" s="160"/>
      <c r="BN245" s="160"/>
      <c r="BO245" s="160"/>
      <c r="BP245" s="160"/>
      <c r="BQ245" s="160"/>
      <c r="BR245" s="160"/>
      <c r="BS245" s="160"/>
      <c r="BT245" s="160"/>
      <c r="BU245" s="160"/>
      <c r="BV245" s="160"/>
      <c r="BW245" s="160"/>
      <c r="BX245" s="160"/>
      <c r="BY245" s="160"/>
      <c r="BZ245" s="160"/>
      <c r="CA245" s="160"/>
      <c r="CB245" s="160"/>
      <c r="CC245" s="160"/>
      <c r="CD245" s="160"/>
      <c r="CE245" s="160"/>
      <c r="CF245" s="160"/>
      <c r="CG245" s="160"/>
      <c r="CH245" s="160"/>
      <c r="CI245" s="160"/>
      <c r="CJ245" s="160"/>
      <c r="CK245" s="160"/>
      <c r="CL245" s="160"/>
      <c r="CM245" s="160"/>
      <c r="CN245" s="160"/>
      <c r="CO245" s="160"/>
      <c r="CP245" s="160"/>
      <c r="CQ245" s="160"/>
      <c r="CR245" s="160"/>
      <c r="CS245" s="160"/>
      <c r="CT245" s="160"/>
      <c r="CU245" s="160"/>
      <c r="CV245" s="160"/>
      <c r="CW245" s="160"/>
      <c r="CX245" s="160"/>
      <c r="CY245" s="160"/>
      <c r="CZ245" s="160"/>
      <c r="DA245" s="160"/>
      <c r="DB245" s="160"/>
      <c r="DC245" s="160"/>
      <c r="DD245" s="160"/>
      <c r="DE245" s="160"/>
      <c r="DF245" s="160"/>
      <c r="DG245" s="160"/>
      <c r="DH245" s="160"/>
      <c r="DI245" s="160"/>
      <c r="DJ245" s="160"/>
      <c r="DK245" s="160"/>
      <c r="DL245" s="160"/>
      <c r="DM245" s="160"/>
      <c r="DN245" s="160"/>
      <c r="DO245" s="160"/>
      <c r="DP245" s="160"/>
      <c r="DQ245" s="160"/>
      <c r="DR245" s="160"/>
      <c r="DS245" s="160"/>
      <c r="DT245" s="160"/>
      <c r="DU245" s="160"/>
      <c r="DV245" s="160"/>
      <c r="DW245" s="160"/>
      <c r="DX245" s="160"/>
      <c r="DY245" s="160"/>
      <c r="DZ245" s="160"/>
      <c r="EA245" s="160"/>
      <c r="EB245" s="160"/>
      <c r="EC245" s="160"/>
      <c r="ED245" s="160"/>
      <c r="EE245" s="160"/>
      <c r="EF245" s="160"/>
      <c r="EG245" s="160"/>
    </row>
    <row r="246" spans="29:137" s="162" customFormat="1">
      <c r="AC246" s="171"/>
      <c r="AD246" s="164"/>
      <c r="AE246" s="164"/>
      <c r="AF246" s="164"/>
      <c r="AG246" s="164"/>
      <c r="AH246" s="164"/>
      <c r="AI246" s="164"/>
      <c r="AJ246" s="164"/>
      <c r="AK246" s="164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  <c r="BE246" s="160"/>
      <c r="BF246" s="160"/>
      <c r="BG246" s="160"/>
      <c r="BH246" s="160"/>
      <c r="BI246" s="160"/>
      <c r="BJ246" s="160"/>
      <c r="BK246" s="160"/>
      <c r="BL246" s="160"/>
      <c r="BM246" s="160"/>
      <c r="BN246" s="160"/>
      <c r="BO246" s="160"/>
      <c r="BP246" s="160"/>
      <c r="BQ246" s="160"/>
      <c r="BR246" s="160"/>
      <c r="BS246" s="160"/>
      <c r="BT246" s="160"/>
      <c r="BU246" s="160"/>
      <c r="BV246" s="160"/>
      <c r="BW246" s="160"/>
      <c r="BX246" s="160"/>
      <c r="BY246" s="160"/>
      <c r="BZ246" s="160"/>
      <c r="CA246" s="160"/>
      <c r="CB246" s="160"/>
      <c r="CC246" s="160"/>
      <c r="CD246" s="160"/>
      <c r="CE246" s="160"/>
      <c r="CF246" s="160"/>
      <c r="CG246" s="160"/>
      <c r="CH246" s="160"/>
      <c r="CI246" s="160"/>
      <c r="CJ246" s="160"/>
      <c r="CK246" s="160"/>
      <c r="CL246" s="160"/>
      <c r="CM246" s="160"/>
      <c r="CN246" s="160"/>
      <c r="CO246" s="160"/>
      <c r="CP246" s="160"/>
      <c r="CQ246" s="160"/>
      <c r="CR246" s="160"/>
      <c r="CS246" s="160"/>
      <c r="CT246" s="160"/>
      <c r="CU246" s="160"/>
      <c r="CV246" s="160"/>
      <c r="CW246" s="160"/>
      <c r="CX246" s="160"/>
      <c r="CY246" s="160"/>
      <c r="CZ246" s="160"/>
      <c r="DA246" s="160"/>
      <c r="DB246" s="160"/>
      <c r="DC246" s="160"/>
      <c r="DD246" s="160"/>
      <c r="DE246" s="160"/>
      <c r="DF246" s="160"/>
      <c r="DG246" s="160"/>
      <c r="DH246" s="160"/>
      <c r="DI246" s="160"/>
      <c r="DJ246" s="160"/>
      <c r="DK246" s="160"/>
      <c r="DL246" s="160"/>
      <c r="DM246" s="160"/>
      <c r="DN246" s="160"/>
      <c r="DO246" s="160"/>
      <c r="DP246" s="160"/>
      <c r="DQ246" s="160"/>
      <c r="DR246" s="160"/>
      <c r="DS246" s="160"/>
      <c r="DT246" s="160"/>
      <c r="DU246" s="160"/>
      <c r="DV246" s="160"/>
      <c r="DW246" s="160"/>
      <c r="DX246" s="160"/>
      <c r="DY246" s="160"/>
      <c r="DZ246" s="160"/>
      <c r="EA246" s="160"/>
      <c r="EB246" s="160"/>
      <c r="EC246" s="160"/>
      <c r="ED246" s="160"/>
      <c r="EE246" s="160"/>
      <c r="EF246" s="160"/>
      <c r="EG246" s="160"/>
    </row>
    <row r="247" spans="29:137" s="162" customFormat="1">
      <c r="AC247" s="171"/>
      <c r="AD247" s="164"/>
      <c r="AE247" s="164"/>
      <c r="AF247" s="164"/>
      <c r="AG247" s="164"/>
      <c r="AH247" s="164"/>
      <c r="AI247" s="164"/>
      <c r="AJ247" s="164"/>
      <c r="AK247" s="164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  <c r="BE247" s="160"/>
      <c r="BF247" s="160"/>
      <c r="BG247" s="160"/>
      <c r="BH247" s="160"/>
      <c r="BI247" s="160"/>
      <c r="BJ247" s="160"/>
      <c r="BK247" s="160"/>
      <c r="BL247" s="160"/>
      <c r="BM247" s="160"/>
      <c r="BN247" s="160"/>
      <c r="BO247" s="160"/>
      <c r="BP247" s="160"/>
      <c r="BQ247" s="160"/>
      <c r="BR247" s="160"/>
      <c r="BS247" s="160"/>
      <c r="BT247" s="160"/>
      <c r="BU247" s="160"/>
      <c r="BV247" s="160"/>
      <c r="BW247" s="160"/>
      <c r="BX247" s="160"/>
      <c r="BY247" s="160"/>
      <c r="BZ247" s="160"/>
      <c r="CA247" s="160"/>
      <c r="CB247" s="160"/>
      <c r="CC247" s="160"/>
      <c r="CD247" s="160"/>
      <c r="CE247" s="160"/>
      <c r="CF247" s="160"/>
      <c r="CG247" s="160"/>
      <c r="CH247" s="160"/>
      <c r="CI247" s="160"/>
      <c r="CJ247" s="160"/>
      <c r="CK247" s="160"/>
      <c r="CL247" s="160"/>
      <c r="CM247" s="160"/>
      <c r="CN247" s="160"/>
      <c r="CO247" s="160"/>
      <c r="CP247" s="160"/>
      <c r="CQ247" s="160"/>
      <c r="CR247" s="160"/>
      <c r="CS247" s="160"/>
      <c r="CT247" s="160"/>
      <c r="CU247" s="160"/>
      <c r="CV247" s="160"/>
      <c r="CW247" s="160"/>
      <c r="CX247" s="160"/>
      <c r="CY247" s="160"/>
      <c r="CZ247" s="160"/>
      <c r="DA247" s="160"/>
      <c r="DB247" s="160"/>
      <c r="DC247" s="160"/>
      <c r="DD247" s="160"/>
      <c r="DE247" s="160"/>
      <c r="DF247" s="160"/>
      <c r="DG247" s="160"/>
      <c r="DH247" s="160"/>
      <c r="DI247" s="160"/>
      <c r="DJ247" s="160"/>
      <c r="DK247" s="160"/>
      <c r="DL247" s="160"/>
      <c r="DM247" s="160"/>
      <c r="DN247" s="160"/>
      <c r="DO247" s="160"/>
      <c r="DP247" s="160"/>
      <c r="DQ247" s="160"/>
      <c r="DR247" s="160"/>
      <c r="DS247" s="160"/>
      <c r="DT247" s="160"/>
      <c r="DU247" s="160"/>
      <c r="DV247" s="160"/>
      <c r="DW247" s="160"/>
      <c r="DX247" s="160"/>
      <c r="DY247" s="160"/>
      <c r="DZ247" s="160"/>
      <c r="EA247" s="160"/>
      <c r="EB247" s="160"/>
      <c r="EC247" s="160"/>
      <c r="ED247" s="160"/>
      <c r="EE247" s="160"/>
      <c r="EF247" s="160"/>
      <c r="EG247" s="160"/>
    </row>
    <row r="248" spans="29:137" s="162" customFormat="1">
      <c r="AC248" s="171"/>
      <c r="AD248" s="164"/>
      <c r="AE248" s="164"/>
      <c r="AF248" s="164"/>
      <c r="AG248" s="164"/>
      <c r="AH248" s="164"/>
      <c r="AI248" s="164"/>
      <c r="AJ248" s="164"/>
      <c r="AK248" s="164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160"/>
      <c r="BN248" s="160"/>
      <c r="BO248" s="160"/>
      <c r="BP248" s="160"/>
      <c r="BQ248" s="160"/>
      <c r="BR248" s="160"/>
      <c r="BS248" s="160"/>
      <c r="BT248" s="160"/>
      <c r="BU248" s="160"/>
      <c r="BV248" s="160"/>
      <c r="BW248" s="160"/>
      <c r="BX248" s="160"/>
      <c r="BY248" s="160"/>
      <c r="BZ248" s="160"/>
      <c r="CA248" s="160"/>
      <c r="CB248" s="160"/>
      <c r="CC248" s="160"/>
      <c r="CD248" s="160"/>
      <c r="CE248" s="160"/>
      <c r="CF248" s="160"/>
      <c r="CG248" s="160"/>
      <c r="CH248" s="160"/>
      <c r="CI248" s="160"/>
      <c r="CJ248" s="160"/>
      <c r="CK248" s="160"/>
      <c r="CL248" s="160"/>
      <c r="CM248" s="160"/>
      <c r="CN248" s="160"/>
      <c r="CO248" s="160"/>
      <c r="CP248" s="160"/>
      <c r="CQ248" s="160"/>
      <c r="CR248" s="160"/>
      <c r="CS248" s="160"/>
      <c r="CT248" s="160"/>
      <c r="CU248" s="160"/>
      <c r="CV248" s="160"/>
      <c r="CW248" s="160"/>
      <c r="CX248" s="160"/>
      <c r="CY248" s="160"/>
      <c r="CZ248" s="160"/>
      <c r="DA248" s="160"/>
      <c r="DB248" s="160"/>
      <c r="DC248" s="160"/>
      <c r="DD248" s="160"/>
      <c r="DE248" s="160"/>
      <c r="DF248" s="160"/>
      <c r="DG248" s="160"/>
      <c r="DH248" s="160"/>
      <c r="DI248" s="160"/>
      <c r="DJ248" s="160"/>
      <c r="DK248" s="160"/>
      <c r="DL248" s="160"/>
      <c r="DM248" s="160"/>
      <c r="DN248" s="160"/>
      <c r="DO248" s="160"/>
      <c r="DP248" s="160"/>
      <c r="DQ248" s="160"/>
      <c r="DR248" s="160"/>
      <c r="DS248" s="160"/>
      <c r="DT248" s="160"/>
      <c r="DU248" s="160"/>
      <c r="DV248" s="160"/>
      <c r="DW248" s="160"/>
      <c r="DX248" s="160"/>
      <c r="DY248" s="160"/>
      <c r="DZ248" s="160"/>
      <c r="EA248" s="160"/>
      <c r="EB248" s="160"/>
      <c r="EC248" s="160"/>
      <c r="ED248" s="160"/>
      <c r="EE248" s="160"/>
      <c r="EF248" s="160"/>
      <c r="EG248" s="160"/>
    </row>
    <row r="249" spans="29:137" s="162" customFormat="1">
      <c r="AC249" s="171"/>
      <c r="AD249" s="164"/>
      <c r="AE249" s="164"/>
      <c r="AF249" s="164"/>
      <c r="AG249" s="164"/>
      <c r="AH249" s="164"/>
      <c r="AI249" s="164"/>
      <c r="AJ249" s="164"/>
      <c r="AK249" s="164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  <c r="BE249" s="160"/>
      <c r="BF249" s="160"/>
      <c r="BG249" s="160"/>
      <c r="BH249" s="160"/>
      <c r="BI249" s="160"/>
      <c r="BJ249" s="160"/>
      <c r="BK249" s="160"/>
      <c r="BL249" s="160"/>
      <c r="BM249" s="160"/>
      <c r="BN249" s="160"/>
      <c r="BO249" s="160"/>
      <c r="BP249" s="160"/>
      <c r="BQ249" s="160"/>
      <c r="BR249" s="160"/>
      <c r="BS249" s="160"/>
      <c r="BT249" s="160"/>
      <c r="BU249" s="160"/>
      <c r="BV249" s="160"/>
      <c r="BW249" s="160"/>
      <c r="BX249" s="160"/>
      <c r="BY249" s="160"/>
      <c r="BZ249" s="160"/>
      <c r="CA249" s="160"/>
      <c r="CB249" s="160"/>
      <c r="CC249" s="160"/>
      <c r="CD249" s="160"/>
      <c r="CE249" s="160"/>
      <c r="CF249" s="160"/>
      <c r="CG249" s="160"/>
      <c r="CH249" s="160"/>
      <c r="CI249" s="160"/>
      <c r="CJ249" s="160"/>
      <c r="CK249" s="160"/>
      <c r="CL249" s="160"/>
      <c r="CM249" s="160"/>
      <c r="CN249" s="160"/>
      <c r="CO249" s="160"/>
      <c r="CP249" s="160"/>
      <c r="CQ249" s="160"/>
      <c r="CR249" s="160"/>
      <c r="CS249" s="160"/>
      <c r="CT249" s="160"/>
      <c r="CU249" s="160"/>
      <c r="CV249" s="160"/>
      <c r="CW249" s="160"/>
      <c r="CX249" s="160"/>
      <c r="CY249" s="160"/>
      <c r="CZ249" s="160"/>
      <c r="DA249" s="160"/>
      <c r="DB249" s="160"/>
      <c r="DC249" s="160"/>
      <c r="DD249" s="160"/>
      <c r="DE249" s="160"/>
      <c r="DF249" s="160"/>
      <c r="DG249" s="160"/>
      <c r="DH249" s="160"/>
      <c r="DI249" s="160"/>
      <c r="DJ249" s="160"/>
      <c r="DK249" s="160"/>
      <c r="DL249" s="160"/>
      <c r="DM249" s="160"/>
      <c r="DN249" s="160"/>
      <c r="DO249" s="160"/>
      <c r="DP249" s="160"/>
      <c r="DQ249" s="160"/>
      <c r="DR249" s="160"/>
      <c r="DS249" s="160"/>
      <c r="DT249" s="160"/>
      <c r="DU249" s="160"/>
      <c r="DV249" s="160"/>
      <c r="DW249" s="160"/>
      <c r="DX249" s="160"/>
      <c r="DY249" s="160"/>
      <c r="DZ249" s="160"/>
      <c r="EA249" s="160"/>
      <c r="EB249" s="160"/>
      <c r="EC249" s="160"/>
      <c r="ED249" s="160"/>
      <c r="EE249" s="160"/>
      <c r="EF249" s="160"/>
      <c r="EG249" s="160"/>
    </row>
    <row r="250" spans="29:137" s="162" customFormat="1">
      <c r="AC250" s="171"/>
      <c r="AD250" s="164"/>
      <c r="AE250" s="164"/>
      <c r="AF250" s="164"/>
      <c r="AG250" s="164"/>
      <c r="AH250" s="164"/>
      <c r="AI250" s="164"/>
      <c r="AJ250" s="164"/>
      <c r="AK250" s="164"/>
      <c r="AL250" s="160"/>
      <c r="AM250" s="160"/>
      <c r="AN250" s="160"/>
      <c r="AO250" s="160"/>
      <c r="AP250" s="160"/>
      <c r="AQ250" s="160"/>
      <c r="AR250" s="160"/>
      <c r="AS250" s="160"/>
      <c r="AT250" s="160"/>
      <c r="AU250" s="160"/>
      <c r="AV250" s="160"/>
      <c r="AW250" s="160"/>
      <c r="AX250" s="160"/>
      <c r="AY250" s="160"/>
      <c r="AZ250" s="160"/>
      <c r="BA250" s="160"/>
      <c r="BB250" s="160"/>
      <c r="BC250" s="160"/>
      <c r="BD250" s="160"/>
      <c r="BE250" s="160"/>
      <c r="BF250" s="160"/>
      <c r="BG250" s="160"/>
      <c r="BH250" s="160"/>
      <c r="BI250" s="160"/>
      <c r="BJ250" s="160"/>
      <c r="BK250" s="160"/>
      <c r="BL250" s="160"/>
      <c r="BM250" s="160"/>
      <c r="BN250" s="160"/>
      <c r="BO250" s="160"/>
      <c r="BP250" s="160"/>
      <c r="BQ250" s="160"/>
      <c r="BR250" s="160"/>
      <c r="BS250" s="160"/>
      <c r="BT250" s="160"/>
      <c r="BU250" s="160"/>
      <c r="BV250" s="160"/>
      <c r="BW250" s="160"/>
      <c r="BX250" s="160"/>
      <c r="BY250" s="160"/>
      <c r="BZ250" s="160"/>
      <c r="CA250" s="160"/>
      <c r="CB250" s="160"/>
      <c r="CC250" s="160"/>
      <c r="CD250" s="160"/>
      <c r="CE250" s="160"/>
      <c r="CF250" s="160"/>
      <c r="CG250" s="160"/>
      <c r="CH250" s="160"/>
      <c r="CI250" s="160"/>
      <c r="CJ250" s="160"/>
      <c r="CK250" s="160"/>
      <c r="CL250" s="160"/>
      <c r="CM250" s="160"/>
      <c r="CN250" s="160"/>
      <c r="CO250" s="160"/>
      <c r="CP250" s="160"/>
      <c r="CQ250" s="160"/>
      <c r="CR250" s="160"/>
      <c r="CS250" s="160"/>
      <c r="CT250" s="160"/>
      <c r="CU250" s="160"/>
      <c r="CV250" s="160"/>
      <c r="CW250" s="160"/>
      <c r="CX250" s="160"/>
      <c r="CY250" s="160"/>
      <c r="CZ250" s="160"/>
      <c r="DA250" s="160"/>
      <c r="DB250" s="160"/>
      <c r="DC250" s="160"/>
      <c r="DD250" s="160"/>
      <c r="DE250" s="160"/>
      <c r="DF250" s="160"/>
      <c r="DG250" s="160"/>
      <c r="DH250" s="160"/>
      <c r="DI250" s="160"/>
      <c r="DJ250" s="160"/>
      <c r="DK250" s="160"/>
      <c r="DL250" s="160"/>
      <c r="DM250" s="160"/>
      <c r="DN250" s="160"/>
      <c r="DO250" s="160"/>
      <c r="DP250" s="160"/>
      <c r="DQ250" s="160"/>
      <c r="DR250" s="160"/>
      <c r="DS250" s="160"/>
      <c r="DT250" s="160"/>
      <c r="DU250" s="160"/>
      <c r="DV250" s="160"/>
      <c r="DW250" s="160"/>
      <c r="DX250" s="160"/>
      <c r="DY250" s="160"/>
      <c r="DZ250" s="160"/>
      <c r="EA250" s="160"/>
      <c r="EB250" s="160"/>
      <c r="EC250" s="160"/>
      <c r="ED250" s="160"/>
      <c r="EE250" s="160"/>
      <c r="EF250" s="160"/>
      <c r="EG250" s="160"/>
    </row>
    <row r="251" spans="29:137" s="162" customFormat="1">
      <c r="AC251" s="171"/>
      <c r="AD251" s="164"/>
      <c r="AE251" s="164"/>
      <c r="AF251" s="164"/>
      <c r="AG251" s="164"/>
      <c r="AH251" s="164"/>
      <c r="AI251" s="164"/>
      <c r="AJ251" s="164"/>
      <c r="AK251" s="164"/>
      <c r="AL251" s="160"/>
      <c r="AM251" s="160"/>
      <c r="AN251" s="160"/>
      <c r="AO251" s="160"/>
      <c r="AP251" s="160"/>
      <c r="AQ251" s="160"/>
      <c r="AR251" s="160"/>
      <c r="AS251" s="160"/>
      <c r="AT251" s="160"/>
      <c r="AU251" s="160"/>
      <c r="AV251" s="160"/>
      <c r="AW251" s="160"/>
      <c r="AX251" s="160"/>
      <c r="AY251" s="160"/>
      <c r="AZ251" s="160"/>
      <c r="BA251" s="160"/>
      <c r="BB251" s="160"/>
      <c r="BC251" s="160"/>
      <c r="BD251" s="160"/>
      <c r="BE251" s="160"/>
      <c r="BF251" s="160"/>
      <c r="BG251" s="160"/>
      <c r="BH251" s="160"/>
      <c r="BI251" s="160"/>
      <c r="BJ251" s="160"/>
      <c r="BK251" s="160"/>
      <c r="BL251" s="160"/>
      <c r="BM251" s="160"/>
      <c r="BN251" s="160"/>
      <c r="BO251" s="160"/>
      <c r="BP251" s="160"/>
      <c r="BQ251" s="160"/>
      <c r="BR251" s="160"/>
      <c r="BS251" s="160"/>
      <c r="BT251" s="160"/>
      <c r="BU251" s="160"/>
      <c r="BV251" s="160"/>
      <c r="BW251" s="160"/>
      <c r="BX251" s="160"/>
      <c r="BY251" s="160"/>
      <c r="BZ251" s="160"/>
      <c r="CA251" s="160"/>
      <c r="CB251" s="160"/>
      <c r="CC251" s="160"/>
      <c r="CD251" s="160"/>
      <c r="CE251" s="160"/>
      <c r="CF251" s="160"/>
      <c r="CG251" s="160"/>
      <c r="CH251" s="160"/>
      <c r="CI251" s="160"/>
      <c r="CJ251" s="160"/>
      <c r="CK251" s="160"/>
      <c r="CL251" s="160"/>
      <c r="CM251" s="160"/>
      <c r="CN251" s="160"/>
      <c r="CO251" s="160"/>
      <c r="CP251" s="160"/>
      <c r="CQ251" s="160"/>
      <c r="CR251" s="160"/>
      <c r="CS251" s="160"/>
      <c r="CT251" s="160"/>
      <c r="CU251" s="160"/>
      <c r="CV251" s="160"/>
      <c r="CW251" s="160"/>
      <c r="CX251" s="160"/>
      <c r="CY251" s="160"/>
      <c r="CZ251" s="160"/>
      <c r="DA251" s="160"/>
      <c r="DB251" s="160"/>
      <c r="DC251" s="160"/>
      <c r="DD251" s="160"/>
      <c r="DE251" s="160"/>
      <c r="DF251" s="160"/>
      <c r="DG251" s="160"/>
      <c r="DH251" s="160"/>
      <c r="DI251" s="160"/>
      <c r="DJ251" s="160"/>
      <c r="DK251" s="160"/>
      <c r="DL251" s="160"/>
      <c r="DM251" s="160"/>
      <c r="DN251" s="160"/>
      <c r="DO251" s="160"/>
      <c r="DP251" s="160"/>
      <c r="DQ251" s="160"/>
      <c r="DR251" s="160"/>
      <c r="DS251" s="160"/>
      <c r="DT251" s="160"/>
      <c r="DU251" s="160"/>
      <c r="DV251" s="160"/>
      <c r="DW251" s="160"/>
      <c r="DX251" s="160"/>
      <c r="DY251" s="160"/>
      <c r="DZ251" s="160"/>
      <c r="EA251" s="160"/>
      <c r="EB251" s="160"/>
      <c r="EC251" s="160"/>
      <c r="ED251" s="160"/>
      <c r="EE251" s="160"/>
      <c r="EF251" s="160"/>
      <c r="EG251" s="160"/>
    </row>
    <row r="252" spans="29:137" s="162" customFormat="1">
      <c r="AC252" s="171"/>
      <c r="AD252" s="164"/>
      <c r="AE252" s="164"/>
      <c r="AF252" s="164"/>
      <c r="AG252" s="164"/>
      <c r="AH252" s="164"/>
      <c r="AI252" s="164"/>
      <c r="AJ252" s="164"/>
      <c r="AK252" s="164"/>
      <c r="AL252" s="160"/>
      <c r="AM252" s="160"/>
      <c r="AN252" s="160"/>
      <c r="AO252" s="160"/>
      <c r="AP252" s="160"/>
      <c r="AQ252" s="160"/>
      <c r="AR252" s="160"/>
      <c r="AS252" s="160"/>
      <c r="AT252" s="160"/>
      <c r="AU252" s="160"/>
      <c r="AV252" s="160"/>
      <c r="AW252" s="160"/>
      <c r="AX252" s="160"/>
      <c r="AY252" s="160"/>
      <c r="AZ252" s="160"/>
      <c r="BA252" s="160"/>
      <c r="BB252" s="160"/>
      <c r="BC252" s="160"/>
      <c r="BD252" s="160"/>
      <c r="BE252" s="160"/>
      <c r="BF252" s="160"/>
      <c r="BG252" s="160"/>
      <c r="BH252" s="160"/>
      <c r="BI252" s="160"/>
      <c r="BJ252" s="160"/>
      <c r="BK252" s="160"/>
      <c r="BL252" s="160"/>
      <c r="BM252" s="160"/>
      <c r="BN252" s="160"/>
      <c r="BO252" s="160"/>
      <c r="BP252" s="160"/>
      <c r="BQ252" s="160"/>
      <c r="BR252" s="160"/>
      <c r="BS252" s="160"/>
      <c r="BT252" s="160"/>
      <c r="BU252" s="160"/>
      <c r="BV252" s="160"/>
      <c r="BW252" s="160"/>
      <c r="BX252" s="160"/>
      <c r="BY252" s="160"/>
      <c r="BZ252" s="160"/>
      <c r="CA252" s="160"/>
      <c r="CB252" s="160"/>
      <c r="CC252" s="160"/>
      <c r="CD252" s="160"/>
      <c r="CE252" s="160"/>
      <c r="CF252" s="160"/>
      <c r="CG252" s="160"/>
      <c r="CH252" s="160"/>
      <c r="CI252" s="160"/>
      <c r="CJ252" s="160"/>
      <c r="CK252" s="160"/>
      <c r="CL252" s="160"/>
      <c r="CM252" s="160"/>
      <c r="CN252" s="160"/>
      <c r="CO252" s="160"/>
      <c r="CP252" s="160"/>
      <c r="CQ252" s="160"/>
      <c r="CR252" s="160"/>
      <c r="CS252" s="160"/>
      <c r="CT252" s="160"/>
      <c r="CU252" s="160"/>
      <c r="CV252" s="160"/>
      <c r="CW252" s="160"/>
      <c r="CX252" s="160"/>
      <c r="CY252" s="160"/>
      <c r="CZ252" s="160"/>
      <c r="DA252" s="160"/>
      <c r="DB252" s="160"/>
      <c r="DC252" s="160"/>
      <c r="DD252" s="160"/>
      <c r="DE252" s="160"/>
      <c r="DF252" s="160"/>
      <c r="DG252" s="160"/>
      <c r="DH252" s="160"/>
      <c r="DI252" s="160"/>
      <c r="DJ252" s="160"/>
      <c r="DK252" s="160"/>
      <c r="DL252" s="160"/>
      <c r="DM252" s="160"/>
      <c r="DN252" s="160"/>
      <c r="DO252" s="160"/>
      <c r="DP252" s="160"/>
      <c r="DQ252" s="160"/>
      <c r="DR252" s="160"/>
      <c r="DS252" s="160"/>
      <c r="DT252" s="160"/>
      <c r="DU252" s="160"/>
      <c r="DV252" s="160"/>
      <c r="DW252" s="160"/>
      <c r="DX252" s="160"/>
      <c r="DY252" s="160"/>
      <c r="DZ252" s="160"/>
      <c r="EA252" s="160"/>
      <c r="EB252" s="160"/>
      <c r="EC252" s="160"/>
      <c r="ED252" s="160"/>
      <c r="EE252" s="160"/>
      <c r="EF252" s="160"/>
      <c r="EG252" s="160"/>
    </row>
    <row r="253" spans="29:137" s="162" customFormat="1">
      <c r="AC253" s="171"/>
      <c r="AD253" s="164"/>
      <c r="AE253" s="164"/>
      <c r="AF253" s="164"/>
      <c r="AG253" s="164"/>
      <c r="AH253" s="164"/>
      <c r="AI253" s="164"/>
      <c r="AJ253" s="164"/>
      <c r="AK253" s="164"/>
      <c r="AL253" s="160"/>
      <c r="AM253" s="160"/>
      <c r="AN253" s="160"/>
      <c r="AO253" s="160"/>
      <c r="AP253" s="160"/>
      <c r="AQ253" s="160"/>
      <c r="AR253" s="160"/>
      <c r="AS253" s="160"/>
      <c r="AT253" s="160"/>
      <c r="AU253" s="160"/>
      <c r="AV253" s="160"/>
      <c r="AW253" s="160"/>
      <c r="AX253" s="160"/>
      <c r="AY253" s="160"/>
      <c r="AZ253" s="160"/>
      <c r="BA253" s="160"/>
      <c r="BB253" s="160"/>
      <c r="BC253" s="160"/>
      <c r="BD253" s="160"/>
      <c r="BE253" s="160"/>
      <c r="BF253" s="160"/>
      <c r="BG253" s="160"/>
      <c r="BH253" s="160"/>
      <c r="BI253" s="160"/>
      <c r="BJ253" s="160"/>
      <c r="BK253" s="160"/>
      <c r="BL253" s="160"/>
      <c r="BM253" s="160"/>
      <c r="BN253" s="160"/>
      <c r="BO253" s="160"/>
      <c r="BP253" s="160"/>
      <c r="BQ253" s="160"/>
      <c r="BR253" s="160"/>
      <c r="BS253" s="160"/>
      <c r="BT253" s="160"/>
      <c r="BU253" s="160"/>
      <c r="BV253" s="160"/>
      <c r="BW253" s="160"/>
      <c r="BX253" s="160"/>
      <c r="BY253" s="160"/>
      <c r="BZ253" s="160"/>
      <c r="CA253" s="160"/>
      <c r="CB253" s="160"/>
      <c r="CC253" s="160"/>
      <c r="CD253" s="160"/>
      <c r="CE253" s="160"/>
      <c r="CF253" s="160"/>
      <c r="CG253" s="160"/>
      <c r="CH253" s="160"/>
      <c r="CI253" s="160"/>
      <c r="CJ253" s="160"/>
      <c r="CK253" s="160"/>
      <c r="CL253" s="160"/>
      <c r="CM253" s="160"/>
      <c r="CN253" s="160"/>
      <c r="CO253" s="160"/>
      <c r="CP253" s="160"/>
      <c r="CQ253" s="160"/>
      <c r="CR253" s="160"/>
      <c r="CS253" s="160"/>
      <c r="CT253" s="160"/>
      <c r="CU253" s="160"/>
      <c r="CV253" s="160"/>
      <c r="CW253" s="160"/>
      <c r="CX253" s="160"/>
      <c r="CY253" s="160"/>
      <c r="CZ253" s="160"/>
      <c r="DA253" s="160"/>
      <c r="DB253" s="160"/>
      <c r="DC253" s="160"/>
      <c r="DD253" s="160"/>
      <c r="DE253" s="160"/>
      <c r="DF253" s="160"/>
      <c r="DG253" s="160"/>
      <c r="DH253" s="160"/>
      <c r="DI253" s="160"/>
      <c r="DJ253" s="160"/>
      <c r="DK253" s="160"/>
      <c r="DL253" s="160"/>
      <c r="DM253" s="160"/>
      <c r="DN253" s="160"/>
      <c r="DO253" s="160"/>
      <c r="DP253" s="160"/>
      <c r="DQ253" s="160"/>
      <c r="DR253" s="160"/>
      <c r="DS253" s="160"/>
      <c r="DT253" s="160"/>
      <c r="DU253" s="160"/>
      <c r="DV253" s="160"/>
      <c r="DW253" s="160"/>
      <c r="DX253" s="160"/>
      <c r="DY253" s="160"/>
      <c r="DZ253" s="160"/>
      <c r="EA253" s="160"/>
      <c r="EB253" s="160"/>
      <c r="EC253" s="160"/>
      <c r="ED253" s="160"/>
      <c r="EE253" s="160"/>
      <c r="EF253" s="160"/>
      <c r="EG253" s="160"/>
    </row>
    <row r="254" spans="29:137" s="162" customFormat="1">
      <c r="AC254" s="171"/>
      <c r="AD254" s="164"/>
      <c r="AE254" s="164"/>
      <c r="AF254" s="164"/>
      <c r="AG254" s="164"/>
      <c r="AH254" s="164"/>
      <c r="AI254" s="164"/>
      <c r="AJ254" s="164"/>
      <c r="AK254" s="164"/>
      <c r="AL254" s="160"/>
      <c r="AM254" s="160"/>
      <c r="AN254" s="160"/>
      <c r="AO254" s="160"/>
      <c r="AP254" s="160"/>
      <c r="AQ254" s="160"/>
      <c r="AR254" s="160"/>
      <c r="AS254" s="160"/>
      <c r="AT254" s="160"/>
      <c r="AU254" s="160"/>
      <c r="AV254" s="160"/>
      <c r="AW254" s="160"/>
      <c r="AX254" s="160"/>
      <c r="AY254" s="160"/>
      <c r="AZ254" s="160"/>
      <c r="BA254" s="160"/>
      <c r="BB254" s="160"/>
      <c r="BC254" s="160"/>
      <c r="BD254" s="160"/>
      <c r="BE254" s="160"/>
      <c r="BF254" s="160"/>
      <c r="BG254" s="160"/>
      <c r="BH254" s="160"/>
      <c r="BI254" s="160"/>
      <c r="BJ254" s="160"/>
      <c r="BK254" s="160"/>
      <c r="BL254" s="160"/>
      <c r="BM254" s="160"/>
      <c r="BN254" s="160"/>
      <c r="BO254" s="160"/>
      <c r="BP254" s="160"/>
      <c r="BQ254" s="160"/>
      <c r="BR254" s="160"/>
      <c r="BS254" s="160"/>
      <c r="BT254" s="160"/>
      <c r="BU254" s="160"/>
      <c r="BV254" s="160"/>
      <c r="BW254" s="160"/>
      <c r="BX254" s="160"/>
      <c r="BY254" s="160"/>
      <c r="BZ254" s="160"/>
      <c r="CA254" s="160"/>
      <c r="CB254" s="160"/>
      <c r="CC254" s="160"/>
      <c r="CD254" s="160"/>
      <c r="CE254" s="160"/>
      <c r="CF254" s="160"/>
      <c r="CG254" s="160"/>
      <c r="CH254" s="160"/>
      <c r="CI254" s="160"/>
      <c r="CJ254" s="160"/>
      <c r="CK254" s="160"/>
      <c r="CL254" s="160"/>
      <c r="CM254" s="160"/>
      <c r="CN254" s="160"/>
      <c r="CO254" s="160"/>
      <c r="CP254" s="160"/>
      <c r="CQ254" s="160"/>
      <c r="CR254" s="160"/>
      <c r="CS254" s="160"/>
      <c r="CT254" s="160"/>
      <c r="CU254" s="160"/>
      <c r="CV254" s="160"/>
      <c r="CW254" s="160"/>
      <c r="CX254" s="160"/>
      <c r="CY254" s="160"/>
      <c r="CZ254" s="160"/>
      <c r="DA254" s="160"/>
      <c r="DB254" s="160"/>
      <c r="DC254" s="160"/>
      <c r="DD254" s="160"/>
      <c r="DE254" s="160"/>
      <c r="DF254" s="160"/>
      <c r="DG254" s="160"/>
      <c r="DH254" s="160"/>
      <c r="DI254" s="160"/>
      <c r="DJ254" s="160"/>
      <c r="DK254" s="160"/>
      <c r="DL254" s="160"/>
      <c r="DM254" s="160"/>
      <c r="DN254" s="160"/>
      <c r="DO254" s="160"/>
      <c r="DP254" s="160"/>
      <c r="DQ254" s="160"/>
      <c r="DR254" s="160"/>
      <c r="DS254" s="160"/>
      <c r="DT254" s="160"/>
      <c r="DU254" s="160"/>
      <c r="DV254" s="160"/>
      <c r="DW254" s="160"/>
      <c r="DX254" s="160"/>
      <c r="DY254" s="160"/>
      <c r="DZ254" s="160"/>
      <c r="EA254" s="160"/>
      <c r="EB254" s="160"/>
      <c r="EC254" s="160"/>
      <c r="ED254" s="160"/>
      <c r="EE254" s="160"/>
      <c r="EF254" s="160"/>
      <c r="EG254" s="160"/>
    </row>
    <row r="255" spans="29:137" s="162" customFormat="1">
      <c r="AC255" s="171"/>
      <c r="AD255" s="164"/>
      <c r="AE255" s="164"/>
      <c r="AF255" s="164"/>
      <c r="AG255" s="164"/>
      <c r="AH255" s="164"/>
      <c r="AI255" s="164"/>
      <c r="AJ255" s="164"/>
      <c r="AK255" s="164"/>
      <c r="AL255" s="160"/>
      <c r="AM255" s="160"/>
      <c r="AN255" s="160"/>
      <c r="AO255" s="160"/>
      <c r="AP255" s="160"/>
      <c r="AQ255" s="160"/>
      <c r="AR255" s="160"/>
      <c r="AS255" s="160"/>
      <c r="AT255" s="160"/>
      <c r="AU255" s="160"/>
      <c r="AV255" s="160"/>
      <c r="AW255" s="160"/>
      <c r="AX255" s="160"/>
      <c r="AY255" s="160"/>
      <c r="AZ255" s="160"/>
      <c r="BA255" s="160"/>
      <c r="BB255" s="160"/>
      <c r="BC255" s="160"/>
      <c r="BD255" s="160"/>
      <c r="BE255" s="160"/>
      <c r="BF255" s="160"/>
      <c r="BG255" s="160"/>
      <c r="BH255" s="160"/>
      <c r="BI255" s="160"/>
      <c r="BJ255" s="160"/>
      <c r="BK255" s="160"/>
      <c r="BL255" s="160"/>
      <c r="BM255" s="160"/>
      <c r="BN255" s="160"/>
      <c r="BO255" s="160"/>
      <c r="BP255" s="160"/>
      <c r="BQ255" s="160"/>
      <c r="BR255" s="160"/>
      <c r="BS255" s="160"/>
      <c r="BT255" s="160"/>
      <c r="BU255" s="160"/>
      <c r="BV255" s="160"/>
      <c r="BW255" s="160"/>
      <c r="BX255" s="160"/>
      <c r="BY255" s="160"/>
      <c r="BZ255" s="160"/>
      <c r="CA255" s="160"/>
      <c r="CB255" s="160"/>
      <c r="CC255" s="160"/>
      <c r="CD255" s="160"/>
      <c r="CE255" s="160"/>
      <c r="CF255" s="160"/>
      <c r="CG255" s="160"/>
      <c r="CH255" s="160"/>
      <c r="CI255" s="160"/>
      <c r="CJ255" s="160"/>
      <c r="CK255" s="160"/>
      <c r="CL255" s="160"/>
      <c r="CM255" s="160"/>
      <c r="CN255" s="160"/>
      <c r="CO255" s="160"/>
      <c r="CP255" s="160"/>
      <c r="CQ255" s="160"/>
      <c r="CR255" s="160"/>
      <c r="CS255" s="160"/>
      <c r="CT255" s="160"/>
      <c r="CU255" s="160"/>
      <c r="CV255" s="160"/>
      <c r="CW255" s="160"/>
      <c r="CX255" s="160"/>
      <c r="CY255" s="160"/>
      <c r="CZ255" s="160"/>
      <c r="DA255" s="160"/>
      <c r="DB255" s="160"/>
      <c r="DC255" s="160"/>
      <c r="DD255" s="160"/>
      <c r="DE255" s="160"/>
      <c r="DF255" s="160"/>
      <c r="DG255" s="160"/>
      <c r="DH255" s="160"/>
      <c r="DI255" s="160"/>
      <c r="DJ255" s="160"/>
      <c r="DK255" s="160"/>
      <c r="DL255" s="160"/>
      <c r="DM255" s="160"/>
      <c r="DN255" s="160"/>
      <c r="DO255" s="160"/>
      <c r="DP255" s="160"/>
      <c r="DQ255" s="160"/>
      <c r="DR255" s="160"/>
      <c r="DS255" s="160"/>
      <c r="DT255" s="160"/>
      <c r="DU255" s="160"/>
      <c r="DV255" s="160"/>
      <c r="DW255" s="160"/>
      <c r="DX255" s="160"/>
      <c r="DY255" s="160"/>
      <c r="DZ255" s="160"/>
      <c r="EA255" s="160"/>
      <c r="EB255" s="160"/>
      <c r="EC255" s="160"/>
      <c r="ED255" s="160"/>
      <c r="EE255" s="160"/>
      <c r="EF255" s="160"/>
      <c r="EG255" s="160"/>
    </row>
    <row r="256" spans="29:137" s="162" customFormat="1">
      <c r="AC256" s="171"/>
      <c r="AD256" s="164"/>
      <c r="AE256" s="164"/>
      <c r="AF256" s="164"/>
      <c r="AG256" s="164"/>
      <c r="AH256" s="164"/>
      <c r="AI256" s="164"/>
      <c r="AJ256" s="164"/>
      <c r="AK256" s="164"/>
      <c r="AL256" s="160"/>
      <c r="AM256" s="160"/>
      <c r="AN256" s="160"/>
      <c r="AO256" s="160"/>
      <c r="AP256" s="160"/>
      <c r="AQ256" s="160"/>
      <c r="AR256" s="160"/>
      <c r="AS256" s="160"/>
      <c r="AT256" s="160"/>
      <c r="AU256" s="160"/>
      <c r="AV256" s="160"/>
      <c r="AW256" s="160"/>
      <c r="AX256" s="160"/>
      <c r="AY256" s="160"/>
      <c r="AZ256" s="160"/>
      <c r="BA256" s="160"/>
      <c r="BB256" s="160"/>
      <c r="BC256" s="160"/>
      <c r="BD256" s="160"/>
      <c r="BE256" s="160"/>
      <c r="BF256" s="160"/>
      <c r="BG256" s="160"/>
      <c r="BH256" s="160"/>
      <c r="BI256" s="160"/>
      <c r="BJ256" s="160"/>
      <c r="BK256" s="160"/>
      <c r="BL256" s="160"/>
      <c r="BM256" s="160"/>
      <c r="BN256" s="160"/>
      <c r="BO256" s="160"/>
      <c r="BP256" s="160"/>
      <c r="BQ256" s="160"/>
      <c r="BR256" s="160"/>
      <c r="BS256" s="160"/>
      <c r="BT256" s="160"/>
      <c r="BU256" s="160"/>
      <c r="BV256" s="160"/>
      <c r="BW256" s="160"/>
      <c r="BX256" s="160"/>
      <c r="BY256" s="160"/>
      <c r="BZ256" s="160"/>
      <c r="CA256" s="160"/>
      <c r="CB256" s="160"/>
      <c r="CC256" s="160"/>
      <c r="CD256" s="160"/>
      <c r="CE256" s="160"/>
      <c r="CF256" s="160"/>
      <c r="CG256" s="160"/>
      <c r="CH256" s="160"/>
      <c r="CI256" s="160"/>
      <c r="CJ256" s="160"/>
      <c r="CK256" s="160"/>
      <c r="CL256" s="160"/>
      <c r="CM256" s="160"/>
      <c r="CN256" s="160"/>
      <c r="CO256" s="160"/>
      <c r="CP256" s="160"/>
      <c r="CQ256" s="160"/>
      <c r="CR256" s="160"/>
      <c r="CS256" s="160"/>
      <c r="CT256" s="160"/>
      <c r="CU256" s="160"/>
      <c r="CV256" s="160"/>
      <c r="CW256" s="160"/>
      <c r="CX256" s="160"/>
      <c r="CY256" s="160"/>
      <c r="CZ256" s="160"/>
      <c r="DA256" s="160"/>
      <c r="DB256" s="160"/>
      <c r="DC256" s="160"/>
      <c r="DD256" s="160"/>
      <c r="DE256" s="160"/>
      <c r="DF256" s="160"/>
      <c r="DG256" s="160"/>
      <c r="DH256" s="160"/>
      <c r="DI256" s="160"/>
      <c r="DJ256" s="160"/>
      <c r="DK256" s="160"/>
      <c r="DL256" s="160"/>
      <c r="DM256" s="160"/>
      <c r="DN256" s="160"/>
      <c r="DO256" s="160"/>
      <c r="DP256" s="160"/>
      <c r="DQ256" s="160"/>
      <c r="DR256" s="160"/>
      <c r="DS256" s="160"/>
      <c r="DT256" s="160"/>
      <c r="DU256" s="160"/>
      <c r="DV256" s="160"/>
      <c r="DW256" s="160"/>
      <c r="DX256" s="160"/>
      <c r="DY256" s="160"/>
      <c r="DZ256" s="160"/>
      <c r="EA256" s="160"/>
      <c r="EB256" s="160"/>
      <c r="EC256" s="160"/>
      <c r="ED256" s="160"/>
      <c r="EE256" s="160"/>
      <c r="EF256" s="160"/>
      <c r="EG256" s="160"/>
    </row>
    <row r="257" spans="29:137" s="162" customFormat="1">
      <c r="AC257" s="171"/>
      <c r="AD257" s="164"/>
      <c r="AE257" s="164"/>
      <c r="AF257" s="164"/>
      <c r="AG257" s="164"/>
      <c r="AH257" s="164"/>
      <c r="AI257" s="164"/>
      <c r="AJ257" s="164"/>
      <c r="AK257" s="164"/>
      <c r="AL257" s="160"/>
      <c r="AM257" s="160"/>
      <c r="AN257" s="160"/>
      <c r="AO257" s="160"/>
      <c r="AP257" s="160"/>
      <c r="AQ257" s="160"/>
      <c r="AR257" s="160"/>
      <c r="AS257" s="160"/>
      <c r="AT257" s="160"/>
      <c r="AU257" s="160"/>
      <c r="AV257" s="160"/>
      <c r="AW257" s="160"/>
      <c r="AX257" s="160"/>
      <c r="AY257" s="160"/>
      <c r="AZ257" s="160"/>
      <c r="BA257" s="160"/>
      <c r="BB257" s="160"/>
      <c r="BC257" s="160"/>
      <c r="BD257" s="160"/>
      <c r="BE257" s="160"/>
      <c r="BF257" s="160"/>
      <c r="BG257" s="160"/>
      <c r="BH257" s="160"/>
      <c r="BI257" s="160"/>
      <c r="BJ257" s="160"/>
      <c r="BK257" s="160"/>
      <c r="BL257" s="160"/>
      <c r="BM257" s="160"/>
      <c r="BN257" s="160"/>
      <c r="BO257" s="160"/>
      <c r="BP257" s="160"/>
      <c r="BQ257" s="160"/>
      <c r="BR257" s="160"/>
      <c r="BS257" s="160"/>
      <c r="BT257" s="160"/>
      <c r="BU257" s="160"/>
      <c r="BV257" s="160"/>
      <c r="BW257" s="160"/>
      <c r="BX257" s="160"/>
      <c r="BY257" s="160"/>
      <c r="BZ257" s="160"/>
      <c r="CA257" s="160"/>
      <c r="CB257" s="160"/>
      <c r="CC257" s="160"/>
      <c r="CD257" s="160"/>
      <c r="CE257" s="160"/>
      <c r="CF257" s="160"/>
      <c r="CG257" s="160"/>
      <c r="CH257" s="160"/>
      <c r="CI257" s="160"/>
      <c r="CJ257" s="160"/>
      <c r="CK257" s="160"/>
      <c r="CL257" s="160"/>
      <c r="CM257" s="160"/>
      <c r="CN257" s="160"/>
      <c r="CO257" s="160"/>
      <c r="CP257" s="160"/>
      <c r="CQ257" s="160"/>
      <c r="CR257" s="160"/>
      <c r="CS257" s="160"/>
      <c r="CT257" s="160"/>
      <c r="CU257" s="160"/>
      <c r="CV257" s="160"/>
      <c r="CW257" s="160"/>
      <c r="CX257" s="160"/>
      <c r="CY257" s="160"/>
      <c r="CZ257" s="160"/>
      <c r="DA257" s="160"/>
      <c r="DB257" s="160"/>
      <c r="DC257" s="160"/>
      <c r="DD257" s="160"/>
      <c r="DE257" s="160"/>
      <c r="DF257" s="160"/>
      <c r="DG257" s="160"/>
      <c r="DH257" s="160"/>
      <c r="DI257" s="160"/>
      <c r="DJ257" s="160"/>
      <c r="DK257" s="160"/>
      <c r="DL257" s="160"/>
      <c r="DM257" s="160"/>
      <c r="DN257" s="160"/>
      <c r="DO257" s="160"/>
      <c r="DP257" s="160"/>
      <c r="DQ257" s="160"/>
      <c r="DR257" s="160"/>
      <c r="DS257" s="160"/>
      <c r="DT257" s="160"/>
      <c r="DU257" s="160"/>
      <c r="DV257" s="160"/>
      <c r="DW257" s="160"/>
      <c r="DX257" s="160"/>
      <c r="DY257" s="160"/>
      <c r="DZ257" s="160"/>
      <c r="EA257" s="160"/>
      <c r="EB257" s="160"/>
      <c r="EC257" s="160"/>
      <c r="ED257" s="160"/>
      <c r="EE257" s="160"/>
      <c r="EF257" s="160"/>
      <c r="EG257" s="160"/>
    </row>
    <row r="258" spans="29:137" s="162" customFormat="1">
      <c r="AC258" s="171"/>
      <c r="AD258" s="164"/>
      <c r="AE258" s="164"/>
      <c r="AF258" s="164"/>
      <c r="AG258" s="164"/>
      <c r="AH258" s="164"/>
      <c r="AI258" s="164"/>
      <c r="AJ258" s="164"/>
      <c r="AK258" s="164"/>
      <c r="AL258" s="160"/>
      <c r="AM258" s="160"/>
      <c r="AN258" s="160"/>
      <c r="AO258" s="160"/>
      <c r="AP258" s="160"/>
      <c r="AQ258" s="160"/>
      <c r="AR258" s="160"/>
      <c r="AS258" s="160"/>
      <c r="AT258" s="160"/>
      <c r="AU258" s="160"/>
      <c r="AV258" s="160"/>
      <c r="AW258" s="160"/>
      <c r="AX258" s="160"/>
      <c r="AY258" s="160"/>
      <c r="AZ258" s="160"/>
      <c r="BA258" s="160"/>
      <c r="BB258" s="160"/>
      <c r="BC258" s="160"/>
      <c r="BD258" s="160"/>
      <c r="BE258" s="160"/>
      <c r="BF258" s="160"/>
      <c r="BG258" s="160"/>
      <c r="BH258" s="160"/>
      <c r="BI258" s="160"/>
      <c r="BJ258" s="160"/>
      <c r="BK258" s="160"/>
      <c r="BL258" s="160"/>
      <c r="BM258" s="160"/>
      <c r="BN258" s="160"/>
      <c r="BO258" s="160"/>
      <c r="BP258" s="160"/>
      <c r="BQ258" s="160"/>
      <c r="BR258" s="160"/>
      <c r="BS258" s="160"/>
      <c r="BT258" s="160"/>
      <c r="BU258" s="160"/>
      <c r="BV258" s="160"/>
      <c r="BW258" s="160"/>
      <c r="BX258" s="160"/>
      <c r="BY258" s="160"/>
      <c r="BZ258" s="160"/>
      <c r="CA258" s="160"/>
      <c r="CB258" s="160"/>
      <c r="CC258" s="160"/>
      <c r="CD258" s="160"/>
      <c r="CE258" s="160"/>
      <c r="CF258" s="160"/>
      <c r="CG258" s="160"/>
      <c r="CH258" s="160"/>
      <c r="CI258" s="160"/>
      <c r="CJ258" s="160"/>
      <c r="CK258" s="160"/>
      <c r="CL258" s="160"/>
      <c r="CM258" s="160"/>
      <c r="CN258" s="160"/>
      <c r="CO258" s="160"/>
      <c r="CP258" s="160"/>
      <c r="CQ258" s="160"/>
      <c r="CR258" s="160"/>
      <c r="CS258" s="160"/>
      <c r="CT258" s="160"/>
      <c r="CU258" s="160"/>
      <c r="CV258" s="160"/>
      <c r="CW258" s="160"/>
      <c r="CX258" s="160"/>
      <c r="CY258" s="160"/>
      <c r="CZ258" s="160"/>
      <c r="DA258" s="160"/>
      <c r="DB258" s="160"/>
      <c r="DC258" s="160"/>
      <c r="DD258" s="160"/>
      <c r="DE258" s="160"/>
      <c r="DF258" s="160"/>
      <c r="DG258" s="160"/>
      <c r="DH258" s="160"/>
      <c r="DI258" s="160"/>
      <c r="DJ258" s="160"/>
      <c r="DK258" s="160"/>
      <c r="DL258" s="160"/>
      <c r="DM258" s="160"/>
      <c r="DN258" s="160"/>
      <c r="DO258" s="160"/>
      <c r="DP258" s="160"/>
      <c r="DQ258" s="160"/>
      <c r="DR258" s="160"/>
      <c r="DS258" s="160"/>
      <c r="DT258" s="160"/>
      <c r="DU258" s="160"/>
      <c r="DV258" s="160"/>
      <c r="DW258" s="160"/>
      <c r="DX258" s="160"/>
      <c r="DY258" s="160"/>
      <c r="DZ258" s="160"/>
      <c r="EA258" s="160"/>
      <c r="EB258" s="160"/>
      <c r="EC258" s="160"/>
      <c r="ED258" s="160"/>
      <c r="EE258" s="160"/>
      <c r="EF258" s="160"/>
      <c r="EG258" s="160"/>
    </row>
    <row r="259" spans="29:137" s="162" customFormat="1">
      <c r="AC259" s="171"/>
      <c r="AD259" s="164"/>
      <c r="AE259" s="164"/>
      <c r="AF259" s="164"/>
      <c r="AG259" s="164"/>
      <c r="AH259" s="164"/>
      <c r="AI259" s="164"/>
      <c r="AJ259" s="164"/>
      <c r="AK259" s="164"/>
      <c r="AL259" s="160"/>
      <c r="AM259" s="160"/>
      <c r="AN259" s="160"/>
      <c r="AO259" s="160"/>
      <c r="AP259" s="160"/>
      <c r="AQ259" s="160"/>
      <c r="AR259" s="160"/>
      <c r="AS259" s="160"/>
      <c r="AT259" s="160"/>
      <c r="AU259" s="160"/>
      <c r="AV259" s="160"/>
      <c r="AW259" s="160"/>
      <c r="AX259" s="160"/>
      <c r="AY259" s="160"/>
      <c r="AZ259" s="160"/>
      <c r="BA259" s="160"/>
      <c r="BB259" s="160"/>
      <c r="BC259" s="160"/>
      <c r="BD259" s="160"/>
      <c r="BE259" s="160"/>
      <c r="BF259" s="160"/>
      <c r="BG259" s="160"/>
      <c r="BH259" s="160"/>
      <c r="BI259" s="160"/>
      <c r="BJ259" s="160"/>
      <c r="BK259" s="160"/>
      <c r="BL259" s="160"/>
      <c r="BM259" s="160"/>
      <c r="BN259" s="160"/>
      <c r="BO259" s="160"/>
      <c r="BP259" s="160"/>
      <c r="BQ259" s="160"/>
      <c r="BR259" s="160"/>
      <c r="BS259" s="160"/>
      <c r="BT259" s="160"/>
      <c r="BU259" s="160"/>
      <c r="BV259" s="160"/>
      <c r="BW259" s="160"/>
      <c r="BX259" s="160"/>
      <c r="BY259" s="160"/>
      <c r="BZ259" s="160"/>
      <c r="CA259" s="160"/>
      <c r="CB259" s="160"/>
      <c r="CC259" s="160"/>
      <c r="CD259" s="160"/>
      <c r="CE259" s="160"/>
      <c r="CF259" s="160"/>
      <c r="CG259" s="160"/>
      <c r="CH259" s="160"/>
      <c r="CI259" s="160"/>
      <c r="CJ259" s="160"/>
      <c r="CK259" s="160"/>
      <c r="CL259" s="160"/>
      <c r="CM259" s="160"/>
      <c r="CN259" s="160"/>
      <c r="CO259" s="160"/>
      <c r="CP259" s="160"/>
      <c r="CQ259" s="160"/>
      <c r="CR259" s="160"/>
      <c r="CS259" s="160"/>
      <c r="CT259" s="160"/>
      <c r="CU259" s="160"/>
      <c r="CV259" s="160"/>
      <c r="CW259" s="160"/>
      <c r="CX259" s="160"/>
      <c r="CY259" s="160"/>
      <c r="CZ259" s="160"/>
      <c r="DA259" s="160"/>
      <c r="DB259" s="160"/>
      <c r="DC259" s="160"/>
      <c r="DD259" s="160"/>
      <c r="DE259" s="160"/>
      <c r="DF259" s="160"/>
      <c r="DG259" s="160"/>
      <c r="DH259" s="160"/>
      <c r="DI259" s="160"/>
      <c r="DJ259" s="160"/>
      <c r="DK259" s="160"/>
      <c r="DL259" s="160"/>
      <c r="DM259" s="160"/>
      <c r="DN259" s="160"/>
      <c r="DO259" s="160"/>
      <c r="DP259" s="160"/>
      <c r="DQ259" s="160"/>
      <c r="DR259" s="160"/>
      <c r="DS259" s="160"/>
      <c r="DT259" s="160"/>
      <c r="DU259" s="160"/>
      <c r="DV259" s="160"/>
      <c r="DW259" s="160"/>
      <c r="DX259" s="160"/>
      <c r="DY259" s="160"/>
      <c r="DZ259" s="160"/>
      <c r="EA259" s="160"/>
      <c r="EB259" s="160"/>
      <c r="EC259" s="160"/>
      <c r="ED259" s="160"/>
      <c r="EE259" s="160"/>
      <c r="EF259" s="160"/>
      <c r="EG259" s="160"/>
    </row>
    <row r="260" spans="29:137" s="162" customFormat="1">
      <c r="AC260" s="171"/>
      <c r="AD260" s="164"/>
      <c r="AE260" s="164"/>
      <c r="AF260" s="164"/>
      <c r="AG260" s="164"/>
      <c r="AH260" s="164"/>
      <c r="AI260" s="164"/>
      <c r="AJ260" s="164"/>
      <c r="AK260" s="164"/>
      <c r="AL260" s="160"/>
      <c r="AM260" s="160"/>
      <c r="AN260" s="160"/>
      <c r="AO260" s="160"/>
      <c r="AP260" s="160"/>
      <c r="AQ260" s="160"/>
      <c r="AR260" s="160"/>
      <c r="AS260" s="160"/>
      <c r="AT260" s="160"/>
      <c r="AU260" s="160"/>
      <c r="AV260" s="160"/>
      <c r="AW260" s="160"/>
      <c r="AX260" s="160"/>
      <c r="AY260" s="160"/>
      <c r="AZ260" s="160"/>
      <c r="BA260" s="160"/>
      <c r="BB260" s="160"/>
      <c r="BC260" s="160"/>
      <c r="BD260" s="160"/>
      <c r="BE260" s="160"/>
      <c r="BF260" s="160"/>
      <c r="BG260" s="160"/>
      <c r="BH260" s="160"/>
      <c r="BI260" s="160"/>
      <c r="BJ260" s="160"/>
      <c r="BK260" s="160"/>
      <c r="BL260" s="160"/>
      <c r="BM260" s="160"/>
      <c r="BN260" s="160"/>
      <c r="BO260" s="160"/>
      <c r="BP260" s="160"/>
      <c r="BQ260" s="160"/>
      <c r="BR260" s="160"/>
      <c r="BS260" s="160"/>
      <c r="BT260" s="160"/>
      <c r="BU260" s="160"/>
      <c r="BV260" s="160"/>
      <c r="BW260" s="160"/>
      <c r="BX260" s="160"/>
      <c r="BY260" s="160"/>
      <c r="BZ260" s="160"/>
      <c r="CA260" s="160"/>
      <c r="CB260" s="160"/>
      <c r="CC260" s="160"/>
      <c r="CD260" s="160"/>
      <c r="CE260" s="160"/>
      <c r="CF260" s="160"/>
      <c r="CG260" s="160"/>
      <c r="CH260" s="160"/>
      <c r="CI260" s="160"/>
      <c r="CJ260" s="160"/>
      <c r="CK260" s="160"/>
      <c r="CL260" s="160"/>
      <c r="CM260" s="160"/>
      <c r="CN260" s="160"/>
      <c r="CO260" s="160"/>
      <c r="CP260" s="160"/>
      <c r="CQ260" s="160"/>
      <c r="CR260" s="160"/>
      <c r="CS260" s="160"/>
      <c r="CT260" s="160"/>
      <c r="CU260" s="160"/>
      <c r="CV260" s="160"/>
      <c r="CW260" s="160"/>
      <c r="CX260" s="160"/>
      <c r="CY260" s="160"/>
      <c r="CZ260" s="160"/>
      <c r="DA260" s="160"/>
      <c r="DB260" s="160"/>
      <c r="DC260" s="160"/>
      <c r="DD260" s="160"/>
      <c r="DE260" s="160"/>
      <c r="DF260" s="160"/>
      <c r="DG260" s="160"/>
      <c r="DH260" s="160"/>
      <c r="DI260" s="160"/>
      <c r="DJ260" s="160"/>
      <c r="DK260" s="160"/>
      <c r="DL260" s="160"/>
      <c r="DM260" s="160"/>
      <c r="DN260" s="160"/>
      <c r="DO260" s="160"/>
      <c r="DP260" s="160"/>
      <c r="DQ260" s="160"/>
      <c r="DR260" s="160"/>
      <c r="DS260" s="160"/>
      <c r="DT260" s="160"/>
      <c r="DU260" s="160"/>
      <c r="DV260" s="160"/>
      <c r="DW260" s="160"/>
      <c r="DX260" s="160"/>
      <c r="DY260" s="160"/>
      <c r="DZ260" s="160"/>
      <c r="EA260" s="160"/>
      <c r="EB260" s="160"/>
      <c r="EC260" s="160"/>
      <c r="ED260" s="160"/>
      <c r="EE260" s="160"/>
      <c r="EF260" s="160"/>
      <c r="EG260" s="160"/>
    </row>
    <row r="261" spans="29:137" s="162" customFormat="1">
      <c r="AC261" s="171"/>
      <c r="AD261" s="164"/>
      <c r="AE261" s="164"/>
      <c r="AF261" s="164"/>
      <c r="AG261" s="164"/>
      <c r="AH261" s="164"/>
      <c r="AI261" s="164"/>
      <c r="AJ261" s="164"/>
      <c r="AK261" s="164"/>
      <c r="AL261" s="160"/>
      <c r="AM261" s="160"/>
      <c r="AN261" s="160"/>
      <c r="AO261" s="160"/>
      <c r="AP261" s="160"/>
      <c r="AQ261" s="160"/>
      <c r="AR261" s="160"/>
      <c r="AS261" s="160"/>
      <c r="AT261" s="160"/>
      <c r="AU261" s="160"/>
      <c r="AV261" s="160"/>
      <c r="AW261" s="160"/>
      <c r="AX261" s="160"/>
      <c r="AY261" s="160"/>
      <c r="AZ261" s="160"/>
      <c r="BA261" s="160"/>
      <c r="BB261" s="160"/>
      <c r="BC261" s="160"/>
      <c r="BD261" s="160"/>
      <c r="BE261" s="160"/>
      <c r="BF261" s="160"/>
      <c r="BG261" s="160"/>
      <c r="BH261" s="160"/>
      <c r="BI261" s="160"/>
      <c r="BJ261" s="160"/>
      <c r="BK261" s="160"/>
      <c r="BL261" s="160"/>
      <c r="BM261" s="160"/>
      <c r="BN261" s="160"/>
      <c r="BO261" s="160"/>
      <c r="BP261" s="160"/>
      <c r="BQ261" s="160"/>
      <c r="BR261" s="160"/>
      <c r="BS261" s="160"/>
      <c r="BT261" s="160"/>
      <c r="BU261" s="160"/>
      <c r="BV261" s="160"/>
      <c r="BW261" s="160"/>
      <c r="BX261" s="160"/>
      <c r="BY261" s="160"/>
      <c r="BZ261" s="160"/>
      <c r="CA261" s="160"/>
      <c r="CB261" s="160"/>
      <c r="CC261" s="160"/>
      <c r="CD261" s="160"/>
      <c r="CE261" s="160"/>
      <c r="CF261" s="160"/>
      <c r="CG261" s="160"/>
      <c r="CH261" s="160"/>
      <c r="CI261" s="160"/>
      <c r="CJ261" s="160"/>
      <c r="CK261" s="160"/>
      <c r="CL261" s="160"/>
      <c r="CM261" s="160"/>
      <c r="CN261" s="160"/>
      <c r="CO261" s="160"/>
      <c r="CP261" s="160"/>
      <c r="CQ261" s="160"/>
      <c r="CR261" s="160"/>
      <c r="CS261" s="160"/>
      <c r="CT261" s="160"/>
      <c r="CU261" s="160"/>
      <c r="CV261" s="160"/>
      <c r="CW261" s="160"/>
      <c r="CX261" s="160"/>
      <c r="CY261" s="160"/>
      <c r="CZ261" s="160"/>
      <c r="DA261" s="160"/>
      <c r="DB261" s="160"/>
      <c r="DC261" s="160"/>
      <c r="DD261" s="160"/>
      <c r="DE261" s="160"/>
      <c r="DF261" s="160"/>
      <c r="DG261" s="160"/>
      <c r="DH261" s="160"/>
      <c r="DI261" s="160"/>
      <c r="DJ261" s="160"/>
      <c r="DK261" s="160"/>
      <c r="DL261" s="160"/>
      <c r="DM261" s="160"/>
      <c r="DN261" s="160"/>
      <c r="DO261" s="160"/>
      <c r="DP261" s="160"/>
      <c r="DQ261" s="160"/>
      <c r="DR261" s="160"/>
      <c r="DS261" s="160"/>
      <c r="DT261" s="160"/>
      <c r="DU261" s="160"/>
      <c r="DV261" s="160"/>
      <c r="DW261" s="160"/>
      <c r="DX261" s="160"/>
      <c r="DY261" s="160"/>
      <c r="DZ261" s="160"/>
      <c r="EA261" s="160"/>
      <c r="EB261" s="160"/>
      <c r="EC261" s="160"/>
      <c r="ED261" s="160"/>
      <c r="EE261" s="160"/>
      <c r="EF261" s="160"/>
      <c r="EG261" s="160"/>
    </row>
    <row r="262" spans="29:137" s="162" customFormat="1">
      <c r="AC262" s="171"/>
      <c r="AD262" s="164"/>
      <c r="AE262" s="164"/>
      <c r="AF262" s="164"/>
      <c r="AG262" s="164"/>
      <c r="AH262" s="164"/>
      <c r="AI262" s="164"/>
      <c r="AJ262" s="164"/>
      <c r="AK262" s="164"/>
      <c r="AL262" s="160"/>
      <c r="AM262" s="160"/>
      <c r="AN262" s="160"/>
      <c r="AO262" s="160"/>
      <c r="AP262" s="160"/>
      <c r="AQ262" s="160"/>
      <c r="AR262" s="160"/>
      <c r="AS262" s="160"/>
      <c r="AT262" s="160"/>
      <c r="AU262" s="160"/>
      <c r="AV262" s="160"/>
      <c r="AW262" s="160"/>
      <c r="AX262" s="160"/>
      <c r="AY262" s="160"/>
      <c r="AZ262" s="160"/>
      <c r="BA262" s="160"/>
      <c r="BB262" s="160"/>
      <c r="BC262" s="160"/>
      <c r="BD262" s="160"/>
      <c r="BE262" s="160"/>
      <c r="BF262" s="160"/>
      <c r="BG262" s="160"/>
      <c r="BH262" s="160"/>
      <c r="BI262" s="160"/>
      <c r="BJ262" s="160"/>
      <c r="BK262" s="160"/>
      <c r="BL262" s="160"/>
      <c r="BM262" s="160"/>
      <c r="BN262" s="160"/>
      <c r="BO262" s="160"/>
      <c r="BP262" s="160"/>
      <c r="BQ262" s="160"/>
      <c r="BR262" s="160"/>
      <c r="BS262" s="160"/>
      <c r="BT262" s="160"/>
      <c r="BU262" s="160"/>
      <c r="BV262" s="160"/>
      <c r="BW262" s="160"/>
      <c r="BX262" s="160"/>
      <c r="BY262" s="160"/>
      <c r="BZ262" s="160"/>
      <c r="CA262" s="160"/>
      <c r="CB262" s="160"/>
      <c r="CC262" s="160"/>
      <c r="CD262" s="160"/>
      <c r="CE262" s="160"/>
      <c r="CF262" s="160"/>
      <c r="CG262" s="160"/>
      <c r="CH262" s="160"/>
      <c r="CI262" s="160"/>
      <c r="CJ262" s="160"/>
      <c r="CK262" s="160"/>
      <c r="CL262" s="160"/>
      <c r="CM262" s="160"/>
      <c r="CN262" s="160"/>
      <c r="CO262" s="160"/>
      <c r="CP262" s="160"/>
      <c r="CQ262" s="160"/>
      <c r="CR262" s="160"/>
      <c r="CS262" s="160"/>
      <c r="CT262" s="160"/>
      <c r="CU262" s="160"/>
      <c r="CV262" s="160"/>
      <c r="CW262" s="160"/>
      <c r="CX262" s="160"/>
      <c r="CY262" s="160"/>
      <c r="CZ262" s="160"/>
      <c r="DA262" s="160"/>
      <c r="DB262" s="160"/>
      <c r="DC262" s="160"/>
      <c r="DD262" s="160"/>
      <c r="DE262" s="160"/>
      <c r="DF262" s="160"/>
      <c r="DG262" s="160"/>
      <c r="DH262" s="160"/>
      <c r="DI262" s="160"/>
      <c r="DJ262" s="160"/>
      <c r="DK262" s="160"/>
      <c r="DL262" s="160"/>
      <c r="DM262" s="160"/>
      <c r="DN262" s="160"/>
      <c r="DO262" s="160"/>
      <c r="DP262" s="160"/>
      <c r="DQ262" s="160"/>
      <c r="DR262" s="160"/>
      <c r="DS262" s="160"/>
      <c r="DT262" s="160"/>
      <c r="DU262" s="160"/>
      <c r="DV262" s="160"/>
      <c r="DW262" s="160"/>
      <c r="DX262" s="160"/>
      <c r="DY262" s="160"/>
      <c r="DZ262" s="160"/>
      <c r="EA262" s="160"/>
      <c r="EB262" s="160"/>
      <c r="EC262" s="160"/>
      <c r="ED262" s="160"/>
      <c r="EE262" s="160"/>
      <c r="EF262" s="160"/>
      <c r="EG262" s="160"/>
    </row>
    <row r="263" spans="29:137" s="162" customFormat="1">
      <c r="AC263" s="171"/>
      <c r="AD263" s="164"/>
      <c r="AE263" s="164"/>
      <c r="AF263" s="164"/>
      <c r="AG263" s="164"/>
      <c r="AH263" s="164"/>
      <c r="AI263" s="164"/>
      <c r="AJ263" s="164"/>
      <c r="AK263" s="164"/>
      <c r="AL263" s="160"/>
      <c r="AM263" s="160"/>
      <c r="AN263" s="160"/>
      <c r="AO263" s="160"/>
      <c r="AP263" s="160"/>
      <c r="AQ263" s="160"/>
      <c r="AR263" s="160"/>
      <c r="AS263" s="160"/>
      <c r="AT263" s="160"/>
      <c r="AU263" s="160"/>
      <c r="AV263" s="160"/>
      <c r="AW263" s="160"/>
      <c r="AX263" s="160"/>
      <c r="AY263" s="160"/>
      <c r="AZ263" s="160"/>
      <c r="BA263" s="160"/>
      <c r="BB263" s="160"/>
      <c r="BC263" s="160"/>
      <c r="BD263" s="160"/>
      <c r="BE263" s="160"/>
      <c r="BF263" s="160"/>
      <c r="BG263" s="160"/>
      <c r="BH263" s="160"/>
      <c r="BI263" s="160"/>
      <c r="BJ263" s="160"/>
      <c r="BK263" s="160"/>
      <c r="BL263" s="160"/>
      <c r="BM263" s="160"/>
      <c r="BN263" s="160"/>
      <c r="BO263" s="160"/>
      <c r="BP263" s="160"/>
      <c r="BQ263" s="160"/>
      <c r="BR263" s="160"/>
      <c r="BS263" s="160"/>
      <c r="BT263" s="160"/>
      <c r="BU263" s="160"/>
      <c r="BV263" s="160"/>
      <c r="BW263" s="160"/>
      <c r="BX263" s="160"/>
      <c r="BY263" s="160"/>
      <c r="BZ263" s="160"/>
      <c r="CA263" s="160"/>
      <c r="CB263" s="160"/>
      <c r="CC263" s="160"/>
      <c r="CD263" s="160"/>
      <c r="CE263" s="160"/>
      <c r="CF263" s="160"/>
      <c r="CG263" s="160"/>
      <c r="CH263" s="160"/>
      <c r="CI263" s="160"/>
      <c r="CJ263" s="160"/>
      <c r="CK263" s="160"/>
      <c r="CL263" s="160"/>
      <c r="CM263" s="160"/>
      <c r="CN263" s="160"/>
      <c r="CO263" s="160"/>
      <c r="CP263" s="160"/>
      <c r="CQ263" s="160"/>
      <c r="CR263" s="160"/>
      <c r="CS263" s="160"/>
      <c r="CT263" s="160"/>
      <c r="CU263" s="160"/>
      <c r="CV263" s="160"/>
      <c r="CW263" s="160"/>
      <c r="CX263" s="160"/>
      <c r="CY263" s="160"/>
      <c r="CZ263" s="160"/>
      <c r="DA263" s="160"/>
      <c r="DB263" s="160"/>
      <c r="DC263" s="160"/>
      <c r="DD263" s="160"/>
      <c r="DE263" s="160"/>
      <c r="DF263" s="160"/>
      <c r="DG263" s="160"/>
      <c r="DH263" s="160"/>
      <c r="DI263" s="160"/>
      <c r="DJ263" s="160"/>
      <c r="DK263" s="160"/>
      <c r="DL263" s="160"/>
      <c r="DM263" s="160"/>
      <c r="DN263" s="160"/>
      <c r="DO263" s="160"/>
      <c r="DP263" s="160"/>
      <c r="DQ263" s="160"/>
      <c r="DR263" s="160"/>
      <c r="DS263" s="160"/>
      <c r="DT263" s="160"/>
      <c r="DU263" s="160"/>
      <c r="DV263" s="160"/>
      <c r="DW263" s="160"/>
      <c r="DX263" s="160"/>
      <c r="DY263" s="160"/>
      <c r="DZ263" s="160"/>
      <c r="EA263" s="160"/>
      <c r="EB263" s="160"/>
      <c r="EC263" s="160"/>
      <c r="ED263" s="160"/>
      <c r="EE263" s="160"/>
      <c r="EF263" s="160"/>
      <c r="EG263" s="160"/>
    </row>
    <row r="264" spans="29:137" s="162" customFormat="1">
      <c r="AC264" s="171"/>
      <c r="AD264" s="164"/>
      <c r="AE264" s="164"/>
      <c r="AF264" s="164"/>
      <c r="AG264" s="164"/>
      <c r="AH264" s="164"/>
      <c r="AI264" s="164"/>
      <c r="AJ264" s="164"/>
      <c r="AK264" s="164"/>
      <c r="AL264" s="160"/>
      <c r="AM264" s="160"/>
      <c r="AN264" s="160"/>
      <c r="AO264" s="160"/>
      <c r="AP264" s="160"/>
      <c r="AQ264" s="160"/>
      <c r="AR264" s="160"/>
      <c r="AS264" s="160"/>
      <c r="AT264" s="160"/>
      <c r="AU264" s="160"/>
      <c r="AV264" s="160"/>
      <c r="AW264" s="160"/>
      <c r="AX264" s="160"/>
      <c r="AY264" s="160"/>
      <c r="AZ264" s="160"/>
      <c r="BA264" s="160"/>
      <c r="BB264" s="160"/>
      <c r="BC264" s="160"/>
      <c r="BD264" s="160"/>
      <c r="BE264" s="160"/>
      <c r="BF264" s="160"/>
      <c r="BG264" s="160"/>
      <c r="BH264" s="160"/>
      <c r="BI264" s="160"/>
      <c r="BJ264" s="160"/>
      <c r="BK264" s="160"/>
      <c r="BL264" s="160"/>
      <c r="BM264" s="160"/>
      <c r="BN264" s="160"/>
      <c r="BO264" s="160"/>
      <c r="BP264" s="160"/>
      <c r="BQ264" s="160"/>
      <c r="BR264" s="160"/>
      <c r="BS264" s="160"/>
      <c r="BT264" s="160"/>
      <c r="BU264" s="160"/>
      <c r="BV264" s="160"/>
      <c r="BW264" s="160"/>
      <c r="BX264" s="160"/>
      <c r="BY264" s="160"/>
      <c r="BZ264" s="160"/>
      <c r="CA264" s="160"/>
      <c r="CB264" s="160"/>
      <c r="CC264" s="160"/>
      <c r="CD264" s="160"/>
      <c r="CE264" s="160"/>
      <c r="CF264" s="160"/>
      <c r="CG264" s="160"/>
      <c r="CH264" s="160"/>
      <c r="CI264" s="160"/>
      <c r="CJ264" s="160"/>
      <c r="CK264" s="160"/>
      <c r="CL264" s="160"/>
      <c r="CM264" s="160"/>
      <c r="CN264" s="160"/>
      <c r="CO264" s="160"/>
      <c r="CP264" s="160"/>
      <c r="CQ264" s="160"/>
      <c r="CR264" s="160"/>
      <c r="CS264" s="160"/>
      <c r="CT264" s="160"/>
      <c r="CU264" s="160"/>
      <c r="CV264" s="160"/>
      <c r="CW264" s="160"/>
      <c r="CX264" s="160"/>
      <c r="CY264" s="160"/>
      <c r="CZ264" s="160"/>
      <c r="DA264" s="160"/>
      <c r="DB264" s="160"/>
      <c r="DC264" s="160"/>
      <c r="DD264" s="160"/>
      <c r="DE264" s="160"/>
      <c r="DF264" s="160"/>
      <c r="DG264" s="160"/>
      <c r="DH264" s="160"/>
      <c r="DI264" s="160"/>
      <c r="DJ264" s="160"/>
      <c r="DK264" s="160"/>
      <c r="DL264" s="160"/>
      <c r="DM264" s="160"/>
      <c r="DN264" s="160"/>
      <c r="DO264" s="160"/>
      <c r="DP264" s="160"/>
      <c r="DQ264" s="160"/>
      <c r="DR264" s="160"/>
      <c r="DS264" s="160"/>
      <c r="DT264" s="160"/>
      <c r="DU264" s="160"/>
      <c r="DV264" s="160"/>
      <c r="DW264" s="160"/>
      <c r="DX264" s="160"/>
      <c r="DY264" s="160"/>
      <c r="DZ264" s="160"/>
      <c r="EA264" s="160"/>
      <c r="EB264" s="160"/>
      <c r="EC264" s="160"/>
      <c r="ED264" s="160"/>
      <c r="EE264" s="160"/>
      <c r="EF264" s="160"/>
      <c r="EG264" s="160"/>
    </row>
    <row r="265" spans="29:137" s="162" customFormat="1">
      <c r="AC265" s="171"/>
      <c r="AD265" s="164"/>
      <c r="AE265" s="164"/>
      <c r="AF265" s="164"/>
      <c r="AG265" s="164"/>
      <c r="AH265" s="164"/>
      <c r="AI265" s="164"/>
      <c r="AJ265" s="164"/>
      <c r="AK265" s="164"/>
      <c r="AL265" s="160"/>
      <c r="AM265" s="160"/>
      <c r="AN265" s="160"/>
      <c r="AO265" s="160"/>
      <c r="AP265" s="160"/>
      <c r="AQ265" s="160"/>
      <c r="AR265" s="160"/>
      <c r="AS265" s="160"/>
      <c r="AT265" s="160"/>
      <c r="AU265" s="160"/>
      <c r="AV265" s="160"/>
      <c r="AW265" s="160"/>
      <c r="AX265" s="160"/>
      <c r="AY265" s="160"/>
      <c r="AZ265" s="160"/>
      <c r="BA265" s="160"/>
      <c r="BB265" s="160"/>
      <c r="BC265" s="160"/>
      <c r="BD265" s="160"/>
      <c r="BE265" s="160"/>
      <c r="BF265" s="160"/>
      <c r="BG265" s="160"/>
      <c r="BH265" s="160"/>
      <c r="BI265" s="160"/>
      <c r="BJ265" s="160"/>
      <c r="BK265" s="160"/>
      <c r="BL265" s="160"/>
      <c r="BM265" s="160"/>
      <c r="BN265" s="160"/>
      <c r="BO265" s="160"/>
      <c r="BP265" s="160"/>
      <c r="BQ265" s="160"/>
      <c r="BR265" s="160"/>
      <c r="BS265" s="160"/>
      <c r="BT265" s="160"/>
      <c r="BU265" s="160"/>
      <c r="BV265" s="160"/>
      <c r="BW265" s="160"/>
      <c r="BX265" s="160"/>
      <c r="BY265" s="160"/>
      <c r="BZ265" s="160"/>
      <c r="CA265" s="160"/>
      <c r="CB265" s="160"/>
      <c r="CC265" s="160"/>
      <c r="CD265" s="160"/>
      <c r="CE265" s="160"/>
      <c r="CF265" s="160"/>
      <c r="CG265" s="160"/>
      <c r="CH265" s="160"/>
      <c r="CI265" s="160"/>
      <c r="CJ265" s="160"/>
      <c r="CK265" s="160"/>
      <c r="CL265" s="160"/>
      <c r="CM265" s="160"/>
      <c r="CN265" s="160"/>
      <c r="CO265" s="160"/>
      <c r="CP265" s="160"/>
      <c r="CQ265" s="160"/>
      <c r="CR265" s="160"/>
      <c r="CS265" s="160"/>
      <c r="CT265" s="160"/>
      <c r="CU265" s="160"/>
      <c r="CV265" s="160"/>
      <c r="CW265" s="160"/>
      <c r="CX265" s="160"/>
      <c r="CY265" s="160"/>
      <c r="CZ265" s="160"/>
      <c r="DA265" s="160"/>
      <c r="DB265" s="160"/>
      <c r="DC265" s="160"/>
      <c r="DD265" s="160"/>
      <c r="DE265" s="160"/>
      <c r="DF265" s="160"/>
      <c r="DG265" s="160"/>
      <c r="DH265" s="160"/>
      <c r="DI265" s="160"/>
      <c r="DJ265" s="160"/>
      <c r="DK265" s="160"/>
      <c r="DL265" s="160"/>
      <c r="DM265" s="160"/>
      <c r="DN265" s="160"/>
      <c r="DO265" s="160"/>
      <c r="DP265" s="160"/>
      <c r="DQ265" s="160"/>
      <c r="DR265" s="160"/>
      <c r="DS265" s="160"/>
      <c r="DT265" s="160"/>
      <c r="DU265" s="160"/>
      <c r="DV265" s="160"/>
      <c r="DW265" s="160"/>
      <c r="DX265" s="160"/>
      <c r="DY265" s="160"/>
      <c r="DZ265" s="160"/>
      <c r="EA265" s="160"/>
      <c r="EB265" s="160"/>
      <c r="EC265" s="160"/>
      <c r="ED265" s="160"/>
      <c r="EE265" s="160"/>
      <c r="EF265" s="160"/>
      <c r="EG265" s="160"/>
    </row>
    <row r="266" spans="29:137" s="162" customFormat="1">
      <c r="AC266" s="171"/>
      <c r="AD266" s="164"/>
      <c r="AE266" s="164"/>
      <c r="AF266" s="164"/>
      <c r="AG266" s="164"/>
      <c r="AH266" s="164"/>
      <c r="AI266" s="164"/>
      <c r="AJ266" s="164"/>
      <c r="AK266" s="164"/>
      <c r="AL266" s="160"/>
      <c r="AM266" s="160"/>
      <c r="AN266" s="160"/>
      <c r="AO266" s="160"/>
      <c r="AP266" s="160"/>
      <c r="AQ266" s="160"/>
      <c r="AR266" s="160"/>
      <c r="AS266" s="160"/>
      <c r="AT266" s="160"/>
      <c r="AU266" s="160"/>
      <c r="AV266" s="160"/>
      <c r="AW266" s="160"/>
      <c r="AX266" s="160"/>
      <c r="AY266" s="160"/>
      <c r="AZ266" s="160"/>
      <c r="BA266" s="160"/>
      <c r="BB266" s="160"/>
      <c r="BC266" s="160"/>
      <c r="BD266" s="160"/>
      <c r="BE266" s="160"/>
      <c r="BF266" s="160"/>
      <c r="BG266" s="160"/>
      <c r="BH266" s="160"/>
      <c r="BI266" s="160"/>
      <c r="BJ266" s="160"/>
      <c r="BK266" s="160"/>
      <c r="BL266" s="160"/>
      <c r="BM266" s="160"/>
      <c r="BN266" s="160"/>
      <c r="BO266" s="160"/>
      <c r="BP266" s="160"/>
      <c r="BQ266" s="160"/>
      <c r="BR266" s="160"/>
      <c r="BS266" s="160"/>
      <c r="BT266" s="160"/>
      <c r="BU266" s="160"/>
      <c r="BV266" s="160"/>
      <c r="BW266" s="160"/>
      <c r="BX266" s="160"/>
      <c r="BY266" s="160"/>
      <c r="BZ266" s="160"/>
      <c r="CA266" s="160"/>
      <c r="CB266" s="160"/>
      <c r="CC266" s="160"/>
      <c r="CD266" s="160"/>
      <c r="CE266" s="160"/>
      <c r="CF266" s="160"/>
      <c r="CG266" s="160"/>
      <c r="CH266" s="160"/>
      <c r="CI266" s="160"/>
      <c r="CJ266" s="160"/>
      <c r="CK266" s="160"/>
      <c r="CL266" s="160"/>
      <c r="CM266" s="160"/>
      <c r="CN266" s="160"/>
      <c r="CO266" s="160"/>
      <c r="CP266" s="160"/>
      <c r="CQ266" s="160"/>
      <c r="CR266" s="160"/>
      <c r="CS266" s="160"/>
      <c r="CT266" s="160"/>
      <c r="CU266" s="160"/>
      <c r="CV266" s="160"/>
      <c r="CW266" s="160"/>
      <c r="CX266" s="160"/>
      <c r="CY266" s="160"/>
      <c r="CZ266" s="160"/>
      <c r="DA266" s="160"/>
      <c r="DB266" s="160"/>
      <c r="DC266" s="160"/>
      <c r="DD266" s="160"/>
      <c r="DE266" s="160"/>
      <c r="DF266" s="160"/>
      <c r="DG266" s="160"/>
      <c r="DH266" s="160"/>
      <c r="DI266" s="160"/>
      <c r="DJ266" s="160"/>
      <c r="DK266" s="160"/>
      <c r="DL266" s="160"/>
      <c r="DM266" s="160"/>
      <c r="DN266" s="160"/>
      <c r="DO266" s="160"/>
      <c r="DP266" s="160"/>
      <c r="DQ266" s="160"/>
      <c r="DR266" s="160"/>
      <c r="DS266" s="160"/>
      <c r="DT266" s="160"/>
      <c r="DU266" s="160"/>
      <c r="DV266" s="160"/>
      <c r="DW266" s="160"/>
      <c r="DX266" s="160"/>
      <c r="DY266" s="160"/>
      <c r="DZ266" s="160"/>
      <c r="EA266" s="160"/>
      <c r="EB266" s="160"/>
      <c r="EC266" s="160"/>
      <c r="ED266" s="160"/>
      <c r="EE266" s="160"/>
      <c r="EF266" s="160"/>
      <c r="EG266" s="160"/>
    </row>
    <row r="267" spans="29:137" s="162" customFormat="1">
      <c r="AC267" s="171"/>
      <c r="AD267" s="164"/>
      <c r="AE267" s="164"/>
      <c r="AF267" s="164"/>
      <c r="AG267" s="164"/>
      <c r="AH267" s="164"/>
      <c r="AI267" s="164"/>
      <c r="AJ267" s="164"/>
      <c r="AK267" s="164"/>
      <c r="AL267" s="160"/>
      <c r="AM267" s="160"/>
      <c r="AN267" s="160"/>
      <c r="AO267" s="160"/>
      <c r="AP267" s="160"/>
      <c r="AQ267" s="160"/>
      <c r="AR267" s="160"/>
      <c r="AS267" s="160"/>
      <c r="AT267" s="160"/>
      <c r="AU267" s="160"/>
      <c r="AV267" s="160"/>
      <c r="AW267" s="160"/>
      <c r="AX267" s="160"/>
      <c r="AY267" s="160"/>
      <c r="AZ267" s="160"/>
      <c r="BA267" s="160"/>
      <c r="BB267" s="160"/>
      <c r="BC267" s="160"/>
      <c r="BD267" s="160"/>
      <c r="BE267" s="160"/>
      <c r="BF267" s="160"/>
      <c r="BG267" s="160"/>
      <c r="BH267" s="160"/>
      <c r="BI267" s="160"/>
      <c r="BJ267" s="160"/>
      <c r="BK267" s="160"/>
      <c r="BL267" s="160"/>
      <c r="BM267" s="160"/>
      <c r="BN267" s="160"/>
      <c r="BO267" s="160"/>
      <c r="BP267" s="160"/>
      <c r="BQ267" s="160"/>
      <c r="BR267" s="160"/>
      <c r="BS267" s="160"/>
      <c r="BT267" s="160"/>
      <c r="BU267" s="160"/>
      <c r="BV267" s="160"/>
      <c r="BW267" s="160"/>
      <c r="BX267" s="160"/>
      <c r="BY267" s="160"/>
      <c r="BZ267" s="160"/>
      <c r="CA267" s="160"/>
      <c r="CB267" s="160"/>
      <c r="CC267" s="160"/>
      <c r="CD267" s="160"/>
      <c r="CE267" s="160"/>
      <c r="CF267" s="160"/>
      <c r="CG267" s="160"/>
      <c r="CH267" s="160"/>
      <c r="CI267" s="160"/>
      <c r="CJ267" s="160"/>
      <c r="CK267" s="160"/>
      <c r="CL267" s="160"/>
      <c r="CM267" s="160"/>
      <c r="CN267" s="160"/>
      <c r="CO267" s="160"/>
      <c r="CP267" s="160"/>
      <c r="CQ267" s="160"/>
      <c r="CR267" s="160"/>
      <c r="CS267" s="160"/>
      <c r="CT267" s="160"/>
      <c r="CU267" s="160"/>
      <c r="CV267" s="160"/>
      <c r="CW267" s="160"/>
      <c r="CX267" s="160"/>
      <c r="CY267" s="160"/>
      <c r="CZ267" s="160"/>
      <c r="DA267" s="160"/>
      <c r="DB267" s="160"/>
      <c r="DC267" s="160"/>
      <c r="DD267" s="160"/>
      <c r="DE267" s="160"/>
      <c r="DF267" s="160"/>
      <c r="DG267" s="160"/>
      <c r="DH267" s="160"/>
      <c r="DI267" s="160"/>
      <c r="DJ267" s="160"/>
      <c r="DK267" s="160"/>
      <c r="DL267" s="160"/>
      <c r="DM267" s="160"/>
      <c r="DN267" s="160"/>
      <c r="DO267" s="160"/>
      <c r="DP267" s="160"/>
      <c r="DQ267" s="160"/>
      <c r="DR267" s="160"/>
      <c r="DS267" s="160"/>
      <c r="DT267" s="160"/>
      <c r="DU267" s="160"/>
      <c r="DV267" s="160"/>
      <c r="DW267" s="160"/>
      <c r="DX267" s="160"/>
      <c r="DY267" s="160"/>
      <c r="DZ267" s="160"/>
      <c r="EA267" s="160"/>
      <c r="EB267" s="160"/>
      <c r="EC267" s="160"/>
      <c r="ED267" s="160"/>
      <c r="EE267" s="160"/>
      <c r="EF267" s="160"/>
      <c r="EG267" s="160"/>
    </row>
    <row r="268" spans="29:137" s="162" customFormat="1">
      <c r="AC268" s="171"/>
      <c r="AD268" s="164"/>
      <c r="AE268" s="164"/>
      <c r="AF268" s="164"/>
      <c r="AG268" s="164"/>
      <c r="AH268" s="164"/>
      <c r="AI268" s="164"/>
      <c r="AJ268" s="164"/>
      <c r="AK268" s="164"/>
      <c r="AL268" s="160"/>
      <c r="AM268" s="160"/>
      <c r="AN268" s="160"/>
      <c r="AO268" s="160"/>
      <c r="AP268" s="160"/>
      <c r="AQ268" s="160"/>
      <c r="AR268" s="160"/>
      <c r="AS268" s="160"/>
      <c r="AT268" s="160"/>
      <c r="AU268" s="160"/>
      <c r="AV268" s="160"/>
      <c r="AW268" s="160"/>
      <c r="AX268" s="160"/>
      <c r="AY268" s="160"/>
      <c r="AZ268" s="160"/>
      <c r="BA268" s="160"/>
      <c r="BB268" s="160"/>
      <c r="BC268" s="160"/>
      <c r="BD268" s="160"/>
      <c r="BE268" s="160"/>
      <c r="BF268" s="160"/>
      <c r="BG268" s="160"/>
      <c r="BH268" s="160"/>
      <c r="BI268" s="160"/>
      <c r="BJ268" s="160"/>
      <c r="BK268" s="160"/>
      <c r="BL268" s="160"/>
      <c r="BM268" s="160"/>
      <c r="BN268" s="160"/>
      <c r="BO268" s="160"/>
      <c r="BP268" s="160"/>
      <c r="BQ268" s="160"/>
      <c r="BR268" s="160"/>
      <c r="BS268" s="160"/>
      <c r="BT268" s="160"/>
      <c r="BU268" s="160"/>
      <c r="BV268" s="160"/>
      <c r="BW268" s="160"/>
      <c r="BX268" s="160"/>
      <c r="BY268" s="160"/>
      <c r="BZ268" s="160"/>
      <c r="CA268" s="160"/>
      <c r="CB268" s="160"/>
      <c r="CC268" s="160"/>
      <c r="CD268" s="160"/>
      <c r="CE268" s="160"/>
      <c r="CF268" s="160"/>
      <c r="CG268" s="160"/>
      <c r="CH268" s="160"/>
      <c r="CI268" s="160"/>
      <c r="CJ268" s="160"/>
      <c r="CK268" s="160"/>
      <c r="CL268" s="160"/>
      <c r="CM268" s="160"/>
      <c r="CN268" s="160"/>
      <c r="CO268" s="160"/>
      <c r="CP268" s="160"/>
      <c r="CQ268" s="160"/>
      <c r="CR268" s="160"/>
      <c r="CS268" s="160"/>
      <c r="CT268" s="160"/>
      <c r="CU268" s="160"/>
      <c r="CV268" s="160"/>
      <c r="CW268" s="160"/>
      <c r="CX268" s="160"/>
      <c r="CY268" s="160"/>
      <c r="CZ268" s="160"/>
      <c r="DA268" s="160"/>
      <c r="DB268" s="160"/>
      <c r="DC268" s="160"/>
      <c r="DD268" s="160"/>
      <c r="DE268" s="160"/>
      <c r="DF268" s="160"/>
      <c r="DG268" s="160"/>
      <c r="DH268" s="160"/>
      <c r="DI268" s="160"/>
      <c r="DJ268" s="160"/>
      <c r="DK268" s="160"/>
      <c r="DL268" s="160"/>
      <c r="DM268" s="160"/>
      <c r="DN268" s="160"/>
      <c r="DO268" s="160"/>
      <c r="DP268" s="160"/>
      <c r="DQ268" s="160"/>
      <c r="DR268" s="160"/>
      <c r="DS268" s="160"/>
      <c r="DT268" s="160"/>
      <c r="DU268" s="160"/>
      <c r="DV268" s="160"/>
      <c r="DW268" s="160"/>
      <c r="DX268" s="160"/>
      <c r="DY268" s="160"/>
      <c r="DZ268" s="160"/>
      <c r="EA268" s="160"/>
      <c r="EB268" s="160"/>
      <c r="EC268" s="160"/>
      <c r="ED268" s="160"/>
      <c r="EE268" s="160"/>
      <c r="EF268" s="160"/>
      <c r="EG268" s="160"/>
    </row>
    <row r="269" spans="29:137" s="162" customFormat="1">
      <c r="AC269" s="171"/>
      <c r="AD269" s="164"/>
      <c r="AE269" s="164"/>
      <c r="AF269" s="164"/>
      <c r="AG269" s="164"/>
      <c r="AH269" s="164"/>
      <c r="AI269" s="164"/>
      <c r="AJ269" s="164"/>
      <c r="AK269" s="164"/>
      <c r="AL269" s="160"/>
      <c r="AM269" s="160"/>
      <c r="AN269" s="160"/>
      <c r="AO269" s="160"/>
      <c r="AP269" s="160"/>
      <c r="AQ269" s="160"/>
      <c r="AR269" s="160"/>
      <c r="AS269" s="160"/>
      <c r="AT269" s="160"/>
      <c r="AU269" s="160"/>
      <c r="AV269" s="160"/>
      <c r="AW269" s="160"/>
      <c r="AX269" s="160"/>
      <c r="AY269" s="160"/>
      <c r="AZ269" s="160"/>
      <c r="BA269" s="160"/>
      <c r="BB269" s="160"/>
      <c r="BC269" s="160"/>
      <c r="BD269" s="160"/>
      <c r="BE269" s="160"/>
      <c r="BF269" s="160"/>
      <c r="BG269" s="160"/>
      <c r="BH269" s="160"/>
      <c r="BI269" s="160"/>
      <c r="BJ269" s="160"/>
      <c r="BK269" s="160"/>
      <c r="BL269" s="160"/>
      <c r="BM269" s="160"/>
      <c r="BN269" s="160"/>
      <c r="BO269" s="160"/>
      <c r="BP269" s="160"/>
      <c r="BQ269" s="160"/>
      <c r="BR269" s="160"/>
      <c r="BS269" s="160"/>
      <c r="BT269" s="160"/>
      <c r="BU269" s="160"/>
      <c r="BV269" s="160"/>
      <c r="BW269" s="160"/>
      <c r="BX269" s="160"/>
      <c r="BY269" s="160"/>
      <c r="BZ269" s="160"/>
      <c r="CA269" s="160"/>
      <c r="CB269" s="160"/>
      <c r="CC269" s="160"/>
      <c r="CD269" s="160"/>
      <c r="CE269" s="160"/>
      <c r="CF269" s="160"/>
      <c r="CG269" s="160"/>
      <c r="CH269" s="160"/>
      <c r="CI269" s="160"/>
      <c r="CJ269" s="160"/>
      <c r="CK269" s="160"/>
      <c r="CL269" s="160"/>
      <c r="CM269" s="160"/>
      <c r="CN269" s="160"/>
      <c r="CO269" s="160"/>
      <c r="CP269" s="160"/>
      <c r="CQ269" s="160"/>
      <c r="CR269" s="160"/>
      <c r="CS269" s="160"/>
      <c r="CT269" s="160"/>
      <c r="CU269" s="160"/>
      <c r="CV269" s="160"/>
      <c r="CW269" s="160"/>
      <c r="CX269" s="160"/>
      <c r="CY269" s="160"/>
      <c r="CZ269" s="160"/>
      <c r="DA269" s="160"/>
      <c r="DB269" s="160"/>
      <c r="DC269" s="160"/>
      <c r="DD269" s="160"/>
      <c r="DE269" s="160"/>
      <c r="DF269" s="160"/>
      <c r="DG269" s="160"/>
      <c r="DH269" s="160"/>
      <c r="DI269" s="160"/>
      <c r="DJ269" s="160"/>
      <c r="DK269" s="160"/>
      <c r="DL269" s="160"/>
      <c r="DM269" s="160"/>
      <c r="DN269" s="160"/>
      <c r="DO269" s="160"/>
      <c r="DP269" s="160"/>
      <c r="DQ269" s="160"/>
      <c r="DR269" s="160"/>
      <c r="DS269" s="160"/>
      <c r="DT269" s="160"/>
      <c r="DU269" s="160"/>
      <c r="DV269" s="160"/>
      <c r="DW269" s="160"/>
      <c r="DX269" s="160"/>
      <c r="DY269" s="160"/>
      <c r="DZ269" s="160"/>
      <c r="EA269" s="160"/>
      <c r="EB269" s="160"/>
      <c r="EC269" s="160"/>
      <c r="ED269" s="160"/>
      <c r="EE269" s="160"/>
      <c r="EF269" s="160"/>
      <c r="EG269" s="160"/>
    </row>
    <row r="270" spans="29:137" s="162" customFormat="1">
      <c r="AC270" s="171"/>
      <c r="AD270" s="164"/>
      <c r="AE270" s="164"/>
      <c r="AF270" s="164"/>
      <c r="AG270" s="164"/>
      <c r="AH270" s="164"/>
      <c r="AI270" s="164"/>
      <c r="AJ270" s="164"/>
      <c r="AK270" s="164"/>
      <c r="AL270" s="160"/>
      <c r="AM270" s="160"/>
      <c r="AN270" s="160"/>
      <c r="AO270" s="160"/>
      <c r="AP270" s="160"/>
      <c r="AQ270" s="160"/>
      <c r="AR270" s="160"/>
      <c r="AS270" s="160"/>
      <c r="AT270" s="160"/>
      <c r="AU270" s="160"/>
      <c r="AV270" s="160"/>
      <c r="AW270" s="160"/>
      <c r="AX270" s="160"/>
      <c r="AY270" s="160"/>
      <c r="AZ270" s="160"/>
      <c r="BA270" s="160"/>
      <c r="BB270" s="160"/>
      <c r="BC270" s="160"/>
      <c r="BD270" s="160"/>
      <c r="BE270" s="160"/>
      <c r="BF270" s="160"/>
      <c r="BG270" s="160"/>
      <c r="BH270" s="160"/>
      <c r="BI270" s="160"/>
      <c r="BJ270" s="160"/>
      <c r="BK270" s="160"/>
      <c r="BL270" s="160"/>
      <c r="BM270" s="160"/>
      <c r="BN270" s="160"/>
      <c r="BO270" s="160"/>
      <c r="BP270" s="160"/>
      <c r="BQ270" s="160"/>
      <c r="BR270" s="160"/>
      <c r="BS270" s="160"/>
      <c r="BT270" s="160"/>
      <c r="BU270" s="160"/>
      <c r="BV270" s="160"/>
      <c r="BW270" s="160"/>
      <c r="BX270" s="160"/>
      <c r="BY270" s="160"/>
      <c r="BZ270" s="160"/>
      <c r="CA270" s="160"/>
      <c r="CB270" s="160"/>
      <c r="CC270" s="160"/>
      <c r="CD270" s="160"/>
      <c r="CE270" s="160"/>
      <c r="CF270" s="160"/>
      <c r="CG270" s="160"/>
      <c r="CH270" s="160"/>
      <c r="CI270" s="160"/>
      <c r="CJ270" s="160"/>
      <c r="CK270" s="160"/>
      <c r="CL270" s="160"/>
      <c r="CM270" s="160"/>
      <c r="CN270" s="160"/>
      <c r="CO270" s="160"/>
      <c r="CP270" s="160"/>
      <c r="CQ270" s="160"/>
      <c r="CR270" s="160"/>
      <c r="CS270" s="160"/>
      <c r="CT270" s="160"/>
      <c r="CU270" s="160"/>
      <c r="CV270" s="160"/>
      <c r="CW270" s="160"/>
      <c r="CX270" s="160"/>
      <c r="CY270" s="160"/>
      <c r="CZ270" s="160"/>
      <c r="DA270" s="160"/>
      <c r="DB270" s="160"/>
      <c r="DC270" s="160"/>
      <c r="DD270" s="160"/>
      <c r="DE270" s="160"/>
      <c r="DF270" s="160"/>
      <c r="DG270" s="160"/>
      <c r="DH270" s="160"/>
      <c r="DI270" s="160"/>
      <c r="DJ270" s="160"/>
      <c r="DK270" s="160"/>
      <c r="DL270" s="160"/>
      <c r="DM270" s="160"/>
      <c r="DN270" s="160"/>
      <c r="DO270" s="160"/>
      <c r="DP270" s="160"/>
      <c r="DQ270" s="160"/>
      <c r="DR270" s="160"/>
      <c r="DS270" s="160"/>
      <c r="DT270" s="160"/>
      <c r="DU270" s="160"/>
      <c r="DV270" s="160"/>
      <c r="DW270" s="160"/>
      <c r="DX270" s="160"/>
      <c r="DY270" s="160"/>
      <c r="DZ270" s="160"/>
      <c r="EA270" s="160"/>
      <c r="EB270" s="160"/>
      <c r="EC270" s="160"/>
      <c r="ED270" s="160"/>
      <c r="EE270" s="160"/>
      <c r="EF270" s="160"/>
      <c r="EG270" s="160"/>
    </row>
    <row r="271" spans="29:137" s="162" customFormat="1">
      <c r="AC271" s="171"/>
      <c r="AD271" s="164"/>
      <c r="AE271" s="164"/>
      <c r="AF271" s="164"/>
      <c r="AG271" s="164"/>
      <c r="AH271" s="164"/>
      <c r="AI271" s="164"/>
      <c r="AJ271" s="164"/>
      <c r="AK271" s="164"/>
      <c r="AL271" s="160"/>
      <c r="AM271" s="160"/>
      <c r="AN271" s="160"/>
      <c r="AO271" s="160"/>
      <c r="AP271" s="160"/>
      <c r="AQ271" s="160"/>
      <c r="AR271" s="160"/>
      <c r="AS271" s="160"/>
      <c r="AT271" s="160"/>
      <c r="AU271" s="160"/>
      <c r="AV271" s="160"/>
      <c r="AW271" s="160"/>
      <c r="AX271" s="160"/>
      <c r="AY271" s="160"/>
      <c r="AZ271" s="160"/>
      <c r="BA271" s="160"/>
      <c r="BB271" s="160"/>
      <c r="BC271" s="160"/>
      <c r="BD271" s="160"/>
      <c r="BE271" s="160"/>
      <c r="BF271" s="160"/>
      <c r="BG271" s="160"/>
      <c r="BH271" s="160"/>
      <c r="BI271" s="160"/>
      <c r="BJ271" s="160"/>
      <c r="BK271" s="160"/>
      <c r="BL271" s="160"/>
      <c r="BM271" s="160"/>
      <c r="BN271" s="160"/>
      <c r="BO271" s="160"/>
      <c r="BP271" s="160"/>
      <c r="BQ271" s="160"/>
      <c r="BR271" s="160"/>
      <c r="BS271" s="160"/>
      <c r="BT271" s="160"/>
      <c r="BU271" s="160"/>
      <c r="BV271" s="160"/>
      <c r="BW271" s="160"/>
      <c r="BX271" s="160"/>
      <c r="BY271" s="160"/>
      <c r="BZ271" s="160"/>
      <c r="CA271" s="160"/>
      <c r="CB271" s="160"/>
      <c r="CC271" s="160"/>
      <c r="CD271" s="160"/>
      <c r="CE271" s="160"/>
      <c r="CF271" s="160"/>
      <c r="CG271" s="160"/>
      <c r="CH271" s="160"/>
      <c r="CI271" s="160"/>
      <c r="CJ271" s="160"/>
      <c r="CK271" s="160"/>
      <c r="CL271" s="160"/>
      <c r="CM271" s="160"/>
      <c r="CN271" s="160"/>
      <c r="CO271" s="160"/>
      <c r="CP271" s="160"/>
      <c r="CQ271" s="160"/>
      <c r="CR271" s="160"/>
      <c r="CS271" s="160"/>
      <c r="CT271" s="160"/>
      <c r="CU271" s="160"/>
      <c r="CV271" s="160"/>
      <c r="CW271" s="160"/>
      <c r="CX271" s="160"/>
      <c r="CY271" s="160"/>
      <c r="CZ271" s="160"/>
      <c r="DA271" s="160"/>
      <c r="DB271" s="160"/>
      <c r="DC271" s="160"/>
      <c r="DD271" s="160"/>
      <c r="DE271" s="160"/>
      <c r="DF271" s="160"/>
      <c r="DG271" s="160"/>
      <c r="DH271" s="160"/>
      <c r="DI271" s="160"/>
      <c r="DJ271" s="160"/>
      <c r="DK271" s="160"/>
      <c r="DL271" s="160"/>
      <c r="DM271" s="160"/>
      <c r="DN271" s="160"/>
      <c r="DO271" s="160"/>
      <c r="DP271" s="160"/>
      <c r="DQ271" s="160"/>
      <c r="DR271" s="160"/>
      <c r="DS271" s="160"/>
      <c r="DT271" s="160"/>
      <c r="DU271" s="160"/>
      <c r="DV271" s="160"/>
      <c r="DW271" s="160"/>
      <c r="DX271" s="160"/>
      <c r="DY271" s="160"/>
      <c r="DZ271" s="160"/>
      <c r="EA271" s="160"/>
      <c r="EB271" s="160"/>
      <c r="EC271" s="160"/>
      <c r="ED271" s="160"/>
      <c r="EE271" s="160"/>
      <c r="EF271" s="160"/>
      <c r="EG271" s="160"/>
    </row>
    <row r="272" spans="29:137" s="162" customFormat="1">
      <c r="AC272" s="171"/>
      <c r="AD272" s="164"/>
      <c r="AE272" s="164"/>
      <c r="AF272" s="164"/>
      <c r="AG272" s="164"/>
      <c r="AH272" s="164"/>
      <c r="AI272" s="164"/>
      <c r="AJ272" s="164"/>
      <c r="AK272" s="164"/>
      <c r="AL272" s="160"/>
      <c r="AM272" s="160"/>
      <c r="AN272" s="160"/>
      <c r="AO272" s="160"/>
      <c r="AP272" s="160"/>
      <c r="AQ272" s="160"/>
      <c r="AR272" s="160"/>
      <c r="AS272" s="160"/>
      <c r="AT272" s="160"/>
      <c r="AU272" s="160"/>
      <c r="AV272" s="160"/>
      <c r="AW272" s="160"/>
      <c r="AX272" s="160"/>
      <c r="AY272" s="160"/>
      <c r="AZ272" s="160"/>
      <c r="BA272" s="160"/>
      <c r="BB272" s="160"/>
      <c r="BC272" s="160"/>
      <c r="BD272" s="160"/>
      <c r="BE272" s="160"/>
      <c r="BF272" s="160"/>
      <c r="BG272" s="160"/>
      <c r="BH272" s="160"/>
      <c r="BI272" s="160"/>
      <c r="BJ272" s="160"/>
      <c r="BK272" s="160"/>
      <c r="BL272" s="160"/>
      <c r="BM272" s="160"/>
      <c r="BN272" s="160"/>
      <c r="BO272" s="160"/>
      <c r="BP272" s="160"/>
      <c r="BQ272" s="160"/>
      <c r="BR272" s="160"/>
      <c r="BS272" s="160"/>
      <c r="BT272" s="160"/>
      <c r="BU272" s="160"/>
      <c r="BV272" s="160"/>
      <c r="BW272" s="160"/>
      <c r="BX272" s="160"/>
      <c r="BY272" s="160"/>
      <c r="BZ272" s="160"/>
      <c r="CA272" s="160"/>
      <c r="CB272" s="160"/>
      <c r="CC272" s="160"/>
      <c r="CD272" s="160"/>
      <c r="CE272" s="160"/>
      <c r="CF272" s="160"/>
      <c r="CG272" s="160"/>
      <c r="CH272" s="160"/>
      <c r="CI272" s="160"/>
      <c r="CJ272" s="160"/>
      <c r="CK272" s="160"/>
      <c r="CL272" s="160"/>
      <c r="CM272" s="160"/>
      <c r="CN272" s="160"/>
      <c r="CO272" s="160"/>
      <c r="CP272" s="160"/>
      <c r="CQ272" s="160"/>
      <c r="CR272" s="160"/>
      <c r="CS272" s="160"/>
      <c r="CT272" s="160"/>
      <c r="CU272" s="160"/>
      <c r="CV272" s="160"/>
      <c r="CW272" s="160"/>
      <c r="CX272" s="160"/>
      <c r="CY272" s="160"/>
      <c r="CZ272" s="160"/>
      <c r="DA272" s="160"/>
      <c r="DB272" s="160"/>
      <c r="DC272" s="160"/>
      <c r="DD272" s="160"/>
      <c r="DE272" s="160"/>
      <c r="DF272" s="160"/>
      <c r="DG272" s="160"/>
      <c r="DH272" s="160"/>
      <c r="DI272" s="160"/>
      <c r="DJ272" s="160"/>
      <c r="DK272" s="160"/>
      <c r="DL272" s="160"/>
      <c r="DM272" s="160"/>
      <c r="DN272" s="160"/>
      <c r="DO272" s="160"/>
      <c r="DP272" s="160"/>
      <c r="DQ272" s="160"/>
      <c r="DR272" s="160"/>
      <c r="DS272" s="160"/>
      <c r="DT272" s="160"/>
      <c r="DU272" s="160"/>
      <c r="DV272" s="160"/>
      <c r="DW272" s="160"/>
      <c r="DX272" s="160"/>
      <c r="DY272" s="160"/>
      <c r="DZ272" s="160"/>
      <c r="EA272" s="160"/>
      <c r="EB272" s="160"/>
      <c r="EC272" s="160"/>
      <c r="ED272" s="160"/>
      <c r="EE272" s="160"/>
      <c r="EF272" s="160"/>
      <c r="EG272" s="160"/>
    </row>
    <row r="273" spans="29:137" s="162" customFormat="1">
      <c r="AC273" s="171"/>
      <c r="AD273" s="164"/>
      <c r="AE273" s="164"/>
      <c r="AF273" s="164"/>
      <c r="AG273" s="164"/>
      <c r="AH273" s="164"/>
      <c r="AI273" s="164"/>
      <c r="AJ273" s="164"/>
      <c r="AK273" s="164"/>
      <c r="AL273" s="160"/>
      <c r="AM273" s="160"/>
      <c r="AN273" s="160"/>
      <c r="AO273" s="160"/>
      <c r="AP273" s="160"/>
      <c r="AQ273" s="160"/>
      <c r="AR273" s="160"/>
      <c r="AS273" s="160"/>
      <c r="AT273" s="160"/>
      <c r="AU273" s="160"/>
      <c r="AV273" s="160"/>
      <c r="AW273" s="160"/>
      <c r="AX273" s="160"/>
      <c r="AY273" s="160"/>
      <c r="AZ273" s="160"/>
      <c r="BA273" s="160"/>
      <c r="BB273" s="160"/>
      <c r="BC273" s="160"/>
      <c r="BD273" s="160"/>
      <c r="BE273" s="160"/>
      <c r="BF273" s="160"/>
      <c r="BG273" s="160"/>
      <c r="BH273" s="160"/>
      <c r="BI273" s="160"/>
      <c r="BJ273" s="160"/>
      <c r="BK273" s="160"/>
      <c r="BL273" s="160"/>
      <c r="BM273" s="160"/>
      <c r="BN273" s="160"/>
      <c r="BO273" s="160"/>
      <c r="BP273" s="160"/>
      <c r="BQ273" s="160"/>
      <c r="BR273" s="160"/>
      <c r="BS273" s="160"/>
      <c r="BT273" s="160"/>
      <c r="BU273" s="160"/>
      <c r="BV273" s="160"/>
      <c r="BW273" s="160"/>
      <c r="BX273" s="160"/>
      <c r="BY273" s="160"/>
      <c r="BZ273" s="160"/>
      <c r="CA273" s="160"/>
      <c r="CB273" s="160"/>
      <c r="CC273" s="160"/>
      <c r="CD273" s="160"/>
      <c r="CE273" s="160"/>
      <c r="CF273" s="160"/>
      <c r="CG273" s="160"/>
      <c r="CH273" s="160"/>
      <c r="CI273" s="160"/>
      <c r="CJ273" s="160"/>
      <c r="CK273" s="160"/>
      <c r="CL273" s="160"/>
      <c r="CM273" s="160"/>
      <c r="CN273" s="160"/>
      <c r="CO273" s="160"/>
      <c r="CP273" s="160"/>
      <c r="CQ273" s="160"/>
      <c r="CR273" s="160"/>
      <c r="CS273" s="160"/>
      <c r="CT273" s="160"/>
      <c r="CU273" s="160"/>
      <c r="CV273" s="160"/>
      <c r="CW273" s="160"/>
      <c r="CX273" s="160"/>
      <c r="CY273" s="160"/>
      <c r="CZ273" s="160"/>
      <c r="DA273" s="160"/>
      <c r="DB273" s="160"/>
      <c r="DC273" s="160"/>
      <c r="DD273" s="160"/>
      <c r="DE273" s="160"/>
      <c r="DF273" s="160"/>
      <c r="DG273" s="160"/>
      <c r="DH273" s="160"/>
      <c r="DI273" s="160"/>
      <c r="DJ273" s="160"/>
      <c r="DK273" s="160"/>
      <c r="DL273" s="160"/>
      <c r="DM273" s="160"/>
      <c r="DN273" s="160"/>
      <c r="DO273" s="160"/>
      <c r="DP273" s="160"/>
      <c r="DQ273" s="160"/>
      <c r="DR273" s="160"/>
      <c r="DS273" s="160"/>
      <c r="DT273" s="160"/>
      <c r="DU273" s="160"/>
      <c r="DV273" s="160"/>
      <c r="DW273" s="160"/>
      <c r="DX273" s="160"/>
      <c r="DY273" s="160"/>
      <c r="DZ273" s="160"/>
      <c r="EA273" s="160"/>
      <c r="EB273" s="160"/>
      <c r="EC273" s="160"/>
      <c r="ED273" s="160"/>
      <c r="EE273" s="160"/>
      <c r="EF273" s="160"/>
      <c r="EG273" s="160"/>
    </row>
    <row r="274" spans="29:137" s="162" customFormat="1">
      <c r="AC274" s="171"/>
      <c r="AD274" s="164"/>
      <c r="AE274" s="164"/>
      <c r="AF274" s="164"/>
      <c r="AG274" s="164"/>
      <c r="AH274" s="164"/>
      <c r="AI274" s="164"/>
      <c r="AJ274" s="164"/>
      <c r="AK274" s="164"/>
      <c r="AL274" s="160"/>
      <c r="AM274" s="160"/>
      <c r="AN274" s="160"/>
      <c r="AO274" s="160"/>
      <c r="AP274" s="160"/>
      <c r="AQ274" s="160"/>
      <c r="AR274" s="160"/>
      <c r="AS274" s="160"/>
      <c r="AT274" s="160"/>
      <c r="AU274" s="160"/>
      <c r="AV274" s="160"/>
      <c r="AW274" s="160"/>
      <c r="AX274" s="160"/>
      <c r="AY274" s="160"/>
      <c r="AZ274" s="160"/>
      <c r="BA274" s="160"/>
      <c r="BB274" s="160"/>
      <c r="BC274" s="160"/>
      <c r="BD274" s="160"/>
      <c r="BE274" s="160"/>
      <c r="BF274" s="160"/>
      <c r="BG274" s="160"/>
      <c r="BH274" s="160"/>
      <c r="BI274" s="160"/>
      <c r="BJ274" s="160"/>
      <c r="BK274" s="160"/>
      <c r="BL274" s="160"/>
      <c r="BM274" s="160"/>
      <c r="BN274" s="160"/>
      <c r="BO274" s="160"/>
      <c r="BP274" s="160"/>
      <c r="BQ274" s="160"/>
      <c r="BR274" s="160"/>
      <c r="BS274" s="160"/>
      <c r="BT274" s="160"/>
      <c r="BU274" s="160"/>
      <c r="BV274" s="160"/>
      <c r="BW274" s="160"/>
      <c r="BX274" s="160"/>
      <c r="BY274" s="160"/>
      <c r="BZ274" s="160"/>
      <c r="CA274" s="160"/>
      <c r="CB274" s="160"/>
      <c r="CC274" s="160"/>
      <c r="CD274" s="160"/>
      <c r="CE274" s="160"/>
      <c r="CF274" s="160"/>
      <c r="CG274" s="160"/>
      <c r="CH274" s="160"/>
      <c r="CI274" s="160"/>
      <c r="CJ274" s="160"/>
      <c r="CK274" s="160"/>
      <c r="CL274" s="160"/>
      <c r="CM274" s="160"/>
      <c r="CN274" s="160"/>
      <c r="CO274" s="160"/>
      <c r="CP274" s="160"/>
      <c r="CQ274" s="160"/>
      <c r="CR274" s="160"/>
      <c r="CS274" s="160"/>
      <c r="CT274" s="160"/>
      <c r="CU274" s="160"/>
      <c r="CV274" s="160"/>
      <c r="CW274" s="160"/>
      <c r="CX274" s="160"/>
      <c r="CY274" s="160"/>
      <c r="CZ274" s="160"/>
      <c r="DA274" s="160"/>
      <c r="DB274" s="160"/>
      <c r="DC274" s="160"/>
      <c r="DD274" s="160"/>
      <c r="DE274" s="160"/>
      <c r="DF274" s="160"/>
      <c r="DG274" s="160"/>
      <c r="DH274" s="160"/>
      <c r="DI274" s="160"/>
      <c r="DJ274" s="160"/>
      <c r="DK274" s="160"/>
      <c r="DL274" s="160"/>
      <c r="DM274" s="160"/>
      <c r="DN274" s="160"/>
      <c r="DO274" s="160"/>
      <c r="DP274" s="160"/>
      <c r="DQ274" s="160"/>
      <c r="DR274" s="160"/>
      <c r="DS274" s="160"/>
      <c r="DT274" s="160"/>
      <c r="DU274" s="160"/>
      <c r="DV274" s="160"/>
      <c r="DW274" s="160"/>
      <c r="DX274" s="160"/>
      <c r="DY274" s="160"/>
      <c r="DZ274" s="160"/>
      <c r="EA274" s="160"/>
      <c r="EB274" s="160"/>
      <c r="EC274" s="160"/>
      <c r="ED274" s="160"/>
      <c r="EE274" s="160"/>
      <c r="EF274" s="160"/>
      <c r="EG274" s="160"/>
    </row>
    <row r="275" spans="29:137" s="162" customFormat="1">
      <c r="AC275" s="171"/>
      <c r="AD275" s="164"/>
      <c r="AE275" s="164"/>
      <c r="AF275" s="164"/>
      <c r="AG275" s="164"/>
      <c r="AH275" s="164"/>
      <c r="AI275" s="164"/>
      <c r="AJ275" s="164"/>
      <c r="AK275" s="164"/>
      <c r="AL275" s="160"/>
      <c r="AM275" s="160"/>
      <c r="AN275" s="160"/>
      <c r="AO275" s="160"/>
      <c r="AP275" s="160"/>
      <c r="AQ275" s="160"/>
      <c r="AR275" s="160"/>
      <c r="AS275" s="160"/>
      <c r="AT275" s="160"/>
      <c r="AU275" s="160"/>
      <c r="AV275" s="160"/>
      <c r="AW275" s="160"/>
      <c r="AX275" s="160"/>
      <c r="AY275" s="160"/>
      <c r="AZ275" s="160"/>
      <c r="BA275" s="160"/>
      <c r="BB275" s="160"/>
      <c r="BC275" s="160"/>
      <c r="BD275" s="160"/>
      <c r="BE275" s="160"/>
      <c r="BF275" s="160"/>
      <c r="BG275" s="160"/>
      <c r="BH275" s="160"/>
      <c r="BI275" s="160"/>
      <c r="BJ275" s="160"/>
      <c r="BK275" s="160"/>
      <c r="BL275" s="160"/>
      <c r="BM275" s="160"/>
      <c r="BN275" s="160"/>
      <c r="BO275" s="160"/>
      <c r="BP275" s="160"/>
      <c r="BQ275" s="160"/>
      <c r="BR275" s="160"/>
      <c r="BS275" s="160"/>
      <c r="BT275" s="160"/>
      <c r="BU275" s="160"/>
      <c r="BV275" s="160"/>
      <c r="BW275" s="160"/>
      <c r="BX275" s="160"/>
      <c r="BY275" s="160"/>
      <c r="BZ275" s="160"/>
      <c r="CA275" s="160"/>
      <c r="CB275" s="160"/>
      <c r="CC275" s="160"/>
      <c r="CD275" s="160"/>
      <c r="CE275" s="160"/>
      <c r="CF275" s="160"/>
      <c r="CG275" s="160"/>
      <c r="CH275" s="160"/>
      <c r="CI275" s="160"/>
      <c r="CJ275" s="160"/>
      <c r="CK275" s="160"/>
      <c r="CL275" s="160"/>
      <c r="CM275" s="160"/>
      <c r="CN275" s="160"/>
      <c r="CO275" s="160"/>
      <c r="CP275" s="160"/>
      <c r="CQ275" s="160"/>
      <c r="CR275" s="160"/>
      <c r="CS275" s="160"/>
      <c r="CT275" s="160"/>
      <c r="CU275" s="160"/>
      <c r="CV275" s="160"/>
      <c r="CW275" s="160"/>
      <c r="CX275" s="160"/>
      <c r="CY275" s="160"/>
      <c r="CZ275" s="160"/>
      <c r="DA275" s="160"/>
      <c r="DB275" s="160"/>
      <c r="DC275" s="160"/>
      <c r="DD275" s="160"/>
      <c r="DE275" s="160"/>
      <c r="DF275" s="160"/>
      <c r="DG275" s="160"/>
      <c r="DH275" s="160"/>
      <c r="DI275" s="160"/>
      <c r="DJ275" s="160"/>
      <c r="DK275" s="160"/>
      <c r="DL275" s="160"/>
      <c r="DM275" s="160"/>
      <c r="DN275" s="160"/>
      <c r="DO275" s="160"/>
      <c r="DP275" s="160"/>
      <c r="DQ275" s="160"/>
      <c r="DR275" s="160"/>
      <c r="DS275" s="160"/>
      <c r="DT275" s="160"/>
      <c r="DU275" s="160"/>
      <c r="DV275" s="160"/>
      <c r="DW275" s="160"/>
      <c r="DX275" s="160"/>
      <c r="DY275" s="160"/>
      <c r="DZ275" s="160"/>
      <c r="EA275" s="160"/>
      <c r="EB275" s="160"/>
      <c r="EC275" s="160"/>
      <c r="ED275" s="160"/>
      <c r="EE275" s="160"/>
      <c r="EF275" s="160"/>
      <c r="EG275" s="160"/>
    </row>
    <row r="276" spans="29:137" s="162" customFormat="1">
      <c r="AC276" s="171"/>
      <c r="AD276" s="164"/>
      <c r="AE276" s="164"/>
      <c r="AF276" s="164"/>
      <c r="AG276" s="164"/>
      <c r="AH276" s="164"/>
      <c r="AI276" s="164"/>
      <c r="AJ276" s="164"/>
      <c r="AK276" s="164"/>
      <c r="AL276" s="160"/>
      <c r="AM276" s="160"/>
      <c r="AN276" s="160"/>
      <c r="AO276" s="160"/>
      <c r="AP276" s="160"/>
      <c r="AQ276" s="160"/>
      <c r="AR276" s="160"/>
      <c r="AS276" s="160"/>
      <c r="AT276" s="160"/>
      <c r="AU276" s="160"/>
      <c r="AV276" s="160"/>
      <c r="AW276" s="160"/>
      <c r="AX276" s="160"/>
      <c r="AY276" s="160"/>
      <c r="AZ276" s="160"/>
      <c r="BA276" s="160"/>
      <c r="BB276" s="160"/>
      <c r="BC276" s="160"/>
      <c r="BD276" s="160"/>
      <c r="BE276" s="160"/>
      <c r="BF276" s="160"/>
      <c r="BG276" s="160"/>
      <c r="BH276" s="160"/>
      <c r="BI276" s="160"/>
      <c r="BJ276" s="160"/>
      <c r="BK276" s="160"/>
      <c r="BL276" s="160"/>
      <c r="BM276" s="160"/>
      <c r="BN276" s="160"/>
      <c r="BO276" s="160"/>
      <c r="BP276" s="160"/>
      <c r="BQ276" s="160"/>
      <c r="BR276" s="160"/>
      <c r="BS276" s="160"/>
      <c r="BT276" s="160"/>
      <c r="BU276" s="160"/>
      <c r="BV276" s="160"/>
      <c r="BW276" s="160"/>
      <c r="BX276" s="160"/>
      <c r="BY276" s="160"/>
      <c r="BZ276" s="160"/>
      <c r="CA276" s="160"/>
      <c r="CB276" s="160"/>
      <c r="CC276" s="160"/>
      <c r="CD276" s="160"/>
      <c r="CE276" s="160"/>
      <c r="CF276" s="160"/>
      <c r="CG276" s="160"/>
      <c r="CH276" s="160"/>
      <c r="CI276" s="160"/>
      <c r="CJ276" s="160"/>
      <c r="CK276" s="160"/>
      <c r="CL276" s="160"/>
      <c r="CM276" s="160"/>
      <c r="CN276" s="160"/>
      <c r="CO276" s="160"/>
      <c r="CP276" s="160"/>
      <c r="CQ276" s="160"/>
      <c r="CR276" s="160"/>
      <c r="CS276" s="160"/>
      <c r="CT276" s="160"/>
      <c r="CU276" s="160"/>
      <c r="CV276" s="160"/>
      <c r="CW276" s="160"/>
      <c r="CX276" s="160"/>
      <c r="CY276" s="160"/>
      <c r="CZ276" s="160"/>
      <c r="DA276" s="160"/>
      <c r="DB276" s="160"/>
      <c r="DC276" s="160"/>
      <c r="DD276" s="160"/>
      <c r="DE276" s="160"/>
      <c r="DF276" s="160"/>
      <c r="DG276" s="160"/>
      <c r="DH276" s="160"/>
      <c r="DI276" s="160"/>
      <c r="DJ276" s="160"/>
      <c r="DK276" s="160"/>
      <c r="DL276" s="160"/>
      <c r="DM276" s="160"/>
      <c r="DN276" s="160"/>
      <c r="DO276" s="160"/>
      <c r="DP276" s="160"/>
      <c r="DQ276" s="160"/>
      <c r="DR276" s="160"/>
      <c r="DS276" s="160"/>
      <c r="DT276" s="160"/>
      <c r="DU276" s="160"/>
      <c r="DV276" s="160"/>
      <c r="DW276" s="160"/>
      <c r="DX276" s="160"/>
      <c r="DY276" s="160"/>
      <c r="DZ276" s="160"/>
      <c r="EA276" s="160"/>
      <c r="EB276" s="160"/>
      <c r="EC276" s="160"/>
      <c r="ED276" s="160"/>
      <c r="EE276" s="160"/>
      <c r="EF276" s="160"/>
      <c r="EG276" s="160"/>
    </row>
    <row r="277" spans="29:137" s="162" customFormat="1">
      <c r="AC277" s="171"/>
      <c r="AD277" s="164"/>
      <c r="AE277" s="164"/>
      <c r="AF277" s="164"/>
      <c r="AG277" s="164"/>
      <c r="AH277" s="164"/>
      <c r="AI277" s="164"/>
      <c r="AJ277" s="164"/>
      <c r="AK277" s="164"/>
      <c r="AL277" s="160"/>
      <c r="AM277" s="160"/>
      <c r="AN277" s="160"/>
      <c r="AO277" s="160"/>
      <c r="AP277" s="160"/>
      <c r="AQ277" s="160"/>
      <c r="AR277" s="160"/>
      <c r="AS277" s="160"/>
      <c r="AT277" s="160"/>
      <c r="AU277" s="160"/>
      <c r="AV277" s="160"/>
      <c r="AW277" s="160"/>
      <c r="AX277" s="160"/>
      <c r="AY277" s="160"/>
      <c r="AZ277" s="160"/>
      <c r="BA277" s="160"/>
      <c r="BB277" s="160"/>
      <c r="BC277" s="160"/>
      <c r="BD277" s="160"/>
      <c r="BE277" s="160"/>
      <c r="BF277" s="160"/>
      <c r="BG277" s="160"/>
      <c r="BH277" s="160"/>
      <c r="BI277" s="160"/>
      <c r="BJ277" s="160"/>
      <c r="BK277" s="160"/>
      <c r="BL277" s="160"/>
      <c r="BM277" s="160"/>
      <c r="BN277" s="160"/>
      <c r="BO277" s="160"/>
      <c r="BP277" s="160"/>
      <c r="BQ277" s="160"/>
      <c r="BR277" s="160"/>
      <c r="BS277" s="160"/>
      <c r="BT277" s="160"/>
      <c r="BU277" s="160"/>
      <c r="BV277" s="160"/>
      <c r="BW277" s="160"/>
      <c r="BX277" s="160"/>
      <c r="BY277" s="160"/>
      <c r="BZ277" s="160"/>
      <c r="CA277" s="160"/>
      <c r="CB277" s="160"/>
      <c r="CC277" s="160"/>
      <c r="CD277" s="160"/>
      <c r="CE277" s="160"/>
      <c r="CF277" s="160"/>
      <c r="CG277" s="160"/>
      <c r="CH277" s="160"/>
      <c r="CI277" s="160"/>
      <c r="CJ277" s="160"/>
      <c r="CK277" s="160"/>
      <c r="CL277" s="160"/>
      <c r="CM277" s="160"/>
      <c r="CN277" s="160"/>
      <c r="CO277" s="160"/>
      <c r="CP277" s="160"/>
      <c r="CQ277" s="160"/>
      <c r="CR277" s="160"/>
      <c r="CS277" s="160"/>
      <c r="CT277" s="160"/>
      <c r="CU277" s="160"/>
      <c r="CV277" s="160"/>
      <c r="CW277" s="160"/>
      <c r="CX277" s="160"/>
      <c r="CY277" s="160"/>
      <c r="CZ277" s="160"/>
      <c r="DA277" s="160"/>
      <c r="DB277" s="160"/>
      <c r="DC277" s="160"/>
      <c r="DD277" s="160"/>
      <c r="DE277" s="160"/>
      <c r="DF277" s="160"/>
      <c r="DG277" s="160"/>
      <c r="DH277" s="160"/>
      <c r="DI277" s="160"/>
      <c r="DJ277" s="160"/>
      <c r="DK277" s="160"/>
      <c r="DL277" s="160"/>
      <c r="DM277" s="160"/>
      <c r="DN277" s="160"/>
      <c r="DO277" s="160"/>
      <c r="DP277" s="160"/>
      <c r="DQ277" s="160"/>
      <c r="DR277" s="160"/>
      <c r="DS277" s="160"/>
      <c r="DT277" s="160"/>
      <c r="DU277" s="160"/>
      <c r="DV277" s="160"/>
      <c r="DW277" s="160"/>
      <c r="DX277" s="160"/>
      <c r="DY277" s="160"/>
      <c r="DZ277" s="160"/>
      <c r="EA277" s="160"/>
      <c r="EB277" s="160"/>
      <c r="EC277" s="160"/>
      <c r="ED277" s="160"/>
      <c r="EE277" s="160"/>
      <c r="EF277" s="160"/>
      <c r="EG277" s="160"/>
    </row>
    <row r="278" spans="29:137" s="162" customFormat="1">
      <c r="AC278" s="171"/>
      <c r="AD278" s="164"/>
      <c r="AE278" s="164"/>
      <c r="AF278" s="164"/>
      <c r="AG278" s="164"/>
      <c r="AH278" s="164"/>
      <c r="AI278" s="164"/>
      <c r="AJ278" s="164"/>
      <c r="AK278" s="164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  <c r="BE278" s="160"/>
      <c r="BF278" s="160"/>
      <c r="BG278" s="160"/>
      <c r="BH278" s="160"/>
      <c r="BI278" s="160"/>
      <c r="BJ278" s="160"/>
      <c r="BK278" s="160"/>
      <c r="BL278" s="160"/>
      <c r="BM278" s="160"/>
      <c r="BN278" s="160"/>
      <c r="BO278" s="160"/>
      <c r="BP278" s="160"/>
      <c r="BQ278" s="160"/>
      <c r="BR278" s="160"/>
      <c r="BS278" s="160"/>
      <c r="BT278" s="160"/>
      <c r="BU278" s="160"/>
      <c r="BV278" s="160"/>
      <c r="BW278" s="160"/>
      <c r="BX278" s="160"/>
      <c r="BY278" s="160"/>
      <c r="BZ278" s="160"/>
      <c r="CA278" s="160"/>
      <c r="CB278" s="160"/>
      <c r="CC278" s="160"/>
      <c r="CD278" s="160"/>
      <c r="CE278" s="160"/>
      <c r="CF278" s="160"/>
      <c r="CG278" s="160"/>
      <c r="CH278" s="160"/>
      <c r="CI278" s="160"/>
      <c r="CJ278" s="160"/>
      <c r="CK278" s="160"/>
      <c r="CL278" s="160"/>
      <c r="CM278" s="160"/>
      <c r="CN278" s="160"/>
      <c r="CO278" s="160"/>
      <c r="CP278" s="160"/>
      <c r="CQ278" s="160"/>
      <c r="CR278" s="160"/>
      <c r="CS278" s="160"/>
      <c r="CT278" s="160"/>
      <c r="CU278" s="160"/>
      <c r="CV278" s="160"/>
      <c r="CW278" s="160"/>
      <c r="CX278" s="160"/>
      <c r="CY278" s="160"/>
      <c r="CZ278" s="160"/>
      <c r="DA278" s="160"/>
      <c r="DB278" s="160"/>
      <c r="DC278" s="160"/>
      <c r="DD278" s="160"/>
      <c r="DE278" s="160"/>
      <c r="DF278" s="160"/>
      <c r="DG278" s="160"/>
      <c r="DH278" s="160"/>
      <c r="DI278" s="160"/>
      <c r="DJ278" s="160"/>
      <c r="DK278" s="160"/>
      <c r="DL278" s="160"/>
      <c r="DM278" s="160"/>
      <c r="DN278" s="160"/>
      <c r="DO278" s="160"/>
      <c r="DP278" s="160"/>
      <c r="DQ278" s="160"/>
      <c r="DR278" s="160"/>
      <c r="DS278" s="160"/>
      <c r="DT278" s="160"/>
      <c r="DU278" s="160"/>
      <c r="DV278" s="160"/>
      <c r="DW278" s="160"/>
      <c r="DX278" s="160"/>
      <c r="DY278" s="160"/>
      <c r="DZ278" s="160"/>
      <c r="EA278" s="160"/>
      <c r="EB278" s="160"/>
      <c r="EC278" s="160"/>
      <c r="ED278" s="160"/>
      <c r="EE278" s="160"/>
      <c r="EF278" s="160"/>
      <c r="EG278" s="160"/>
    </row>
    <row r="279" spans="29:137" s="162" customFormat="1">
      <c r="AC279" s="171"/>
      <c r="AD279" s="164"/>
      <c r="AE279" s="164"/>
      <c r="AF279" s="164"/>
      <c r="AG279" s="164"/>
      <c r="AH279" s="164"/>
      <c r="AI279" s="164"/>
      <c r="AJ279" s="164"/>
      <c r="AK279" s="164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  <c r="BE279" s="160"/>
      <c r="BF279" s="160"/>
      <c r="BG279" s="160"/>
      <c r="BH279" s="160"/>
      <c r="BI279" s="160"/>
      <c r="BJ279" s="160"/>
      <c r="BK279" s="160"/>
      <c r="BL279" s="160"/>
      <c r="BM279" s="160"/>
      <c r="BN279" s="160"/>
      <c r="BO279" s="160"/>
      <c r="BP279" s="160"/>
      <c r="BQ279" s="160"/>
      <c r="BR279" s="160"/>
      <c r="BS279" s="160"/>
      <c r="BT279" s="160"/>
      <c r="BU279" s="160"/>
      <c r="BV279" s="160"/>
      <c r="BW279" s="160"/>
      <c r="BX279" s="160"/>
      <c r="BY279" s="160"/>
      <c r="BZ279" s="160"/>
      <c r="CA279" s="160"/>
      <c r="CB279" s="160"/>
      <c r="CC279" s="160"/>
      <c r="CD279" s="160"/>
      <c r="CE279" s="160"/>
      <c r="CF279" s="160"/>
      <c r="CG279" s="160"/>
      <c r="CH279" s="160"/>
      <c r="CI279" s="160"/>
      <c r="CJ279" s="160"/>
      <c r="CK279" s="160"/>
      <c r="CL279" s="160"/>
      <c r="CM279" s="160"/>
      <c r="CN279" s="160"/>
      <c r="CO279" s="160"/>
      <c r="CP279" s="160"/>
      <c r="CQ279" s="160"/>
      <c r="CR279" s="160"/>
      <c r="CS279" s="160"/>
      <c r="CT279" s="160"/>
      <c r="CU279" s="160"/>
      <c r="CV279" s="160"/>
      <c r="CW279" s="160"/>
      <c r="CX279" s="160"/>
      <c r="CY279" s="160"/>
      <c r="CZ279" s="160"/>
      <c r="DA279" s="160"/>
      <c r="DB279" s="160"/>
      <c r="DC279" s="160"/>
      <c r="DD279" s="160"/>
      <c r="DE279" s="160"/>
      <c r="DF279" s="160"/>
      <c r="DG279" s="160"/>
      <c r="DH279" s="160"/>
      <c r="DI279" s="160"/>
      <c r="DJ279" s="160"/>
      <c r="DK279" s="160"/>
      <c r="DL279" s="160"/>
      <c r="DM279" s="160"/>
      <c r="DN279" s="160"/>
      <c r="DO279" s="160"/>
      <c r="DP279" s="160"/>
      <c r="DQ279" s="160"/>
      <c r="DR279" s="160"/>
      <c r="DS279" s="160"/>
      <c r="DT279" s="160"/>
      <c r="DU279" s="160"/>
      <c r="DV279" s="160"/>
      <c r="DW279" s="160"/>
      <c r="DX279" s="160"/>
      <c r="DY279" s="160"/>
      <c r="DZ279" s="160"/>
      <c r="EA279" s="160"/>
      <c r="EB279" s="160"/>
      <c r="EC279" s="160"/>
      <c r="ED279" s="160"/>
      <c r="EE279" s="160"/>
      <c r="EF279" s="160"/>
      <c r="EG279" s="160"/>
    </row>
    <row r="280" spans="29:137" s="162" customFormat="1">
      <c r="AC280" s="171"/>
      <c r="AD280" s="164"/>
      <c r="AE280" s="164"/>
      <c r="AF280" s="164"/>
      <c r="AG280" s="164"/>
      <c r="AH280" s="164"/>
      <c r="AI280" s="164"/>
      <c r="AJ280" s="164"/>
      <c r="AK280" s="164"/>
      <c r="AL280" s="160"/>
      <c r="AM280" s="160"/>
      <c r="AN280" s="160"/>
      <c r="AO280" s="160"/>
      <c r="AP280" s="160"/>
      <c r="AQ280" s="160"/>
      <c r="AR280" s="160"/>
      <c r="AS280" s="160"/>
      <c r="AT280" s="160"/>
      <c r="AU280" s="160"/>
      <c r="AV280" s="160"/>
      <c r="AW280" s="160"/>
      <c r="AX280" s="160"/>
      <c r="AY280" s="160"/>
      <c r="AZ280" s="160"/>
      <c r="BA280" s="160"/>
      <c r="BB280" s="160"/>
      <c r="BC280" s="160"/>
      <c r="BD280" s="160"/>
      <c r="BE280" s="160"/>
      <c r="BF280" s="160"/>
      <c r="BG280" s="160"/>
      <c r="BH280" s="160"/>
      <c r="BI280" s="160"/>
      <c r="BJ280" s="160"/>
      <c r="BK280" s="160"/>
      <c r="BL280" s="160"/>
      <c r="BM280" s="160"/>
      <c r="BN280" s="160"/>
      <c r="BO280" s="160"/>
      <c r="BP280" s="160"/>
      <c r="BQ280" s="160"/>
      <c r="BR280" s="160"/>
      <c r="BS280" s="160"/>
      <c r="BT280" s="160"/>
      <c r="BU280" s="160"/>
      <c r="BV280" s="160"/>
      <c r="BW280" s="160"/>
      <c r="BX280" s="160"/>
      <c r="BY280" s="160"/>
      <c r="BZ280" s="160"/>
      <c r="CA280" s="160"/>
      <c r="CB280" s="160"/>
      <c r="CC280" s="160"/>
      <c r="CD280" s="160"/>
      <c r="CE280" s="160"/>
      <c r="CF280" s="160"/>
      <c r="CG280" s="160"/>
      <c r="CH280" s="160"/>
      <c r="CI280" s="160"/>
      <c r="CJ280" s="160"/>
      <c r="CK280" s="160"/>
      <c r="CL280" s="160"/>
      <c r="CM280" s="160"/>
      <c r="CN280" s="160"/>
      <c r="CO280" s="160"/>
      <c r="CP280" s="160"/>
      <c r="CQ280" s="160"/>
      <c r="CR280" s="160"/>
      <c r="CS280" s="160"/>
      <c r="CT280" s="160"/>
      <c r="CU280" s="160"/>
      <c r="CV280" s="160"/>
      <c r="CW280" s="160"/>
      <c r="CX280" s="160"/>
      <c r="CY280" s="160"/>
      <c r="CZ280" s="160"/>
      <c r="DA280" s="160"/>
      <c r="DB280" s="160"/>
      <c r="DC280" s="160"/>
      <c r="DD280" s="160"/>
      <c r="DE280" s="160"/>
      <c r="DF280" s="160"/>
      <c r="DG280" s="160"/>
      <c r="DH280" s="160"/>
      <c r="DI280" s="160"/>
      <c r="DJ280" s="160"/>
      <c r="DK280" s="160"/>
      <c r="DL280" s="160"/>
      <c r="DM280" s="160"/>
      <c r="DN280" s="160"/>
      <c r="DO280" s="160"/>
      <c r="DP280" s="160"/>
      <c r="DQ280" s="160"/>
      <c r="DR280" s="160"/>
      <c r="DS280" s="160"/>
      <c r="DT280" s="160"/>
      <c r="DU280" s="160"/>
      <c r="DV280" s="160"/>
      <c r="DW280" s="160"/>
      <c r="DX280" s="160"/>
      <c r="DY280" s="160"/>
      <c r="DZ280" s="160"/>
      <c r="EA280" s="160"/>
      <c r="EB280" s="160"/>
      <c r="EC280" s="160"/>
      <c r="ED280" s="160"/>
      <c r="EE280" s="160"/>
      <c r="EF280" s="160"/>
      <c r="EG280" s="160"/>
    </row>
    <row r="281" spans="29:137" s="162" customFormat="1">
      <c r="AC281" s="171"/>
      <c r="AD281" s="164"/>
      <c r="AE281" s="164"/>
      <c r="AF281" s="164"/>
      <c r="AG281" s="164"/>
      <c r="AH281" s="164"/>
      <c r="AI281" s="164"/>
      <c r="AJ281" s="164"/>
      <c r="AK281" s="164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  <c r="BE281" s="160"/>
      <c r="BF281" s="160"/>
      <c r="BG281" s="160"/>
      <c r="BH281" s="160"/>
      <c r="BI281" s="160"/>
      <c r="BJ281" s="160"/>
      <c r="BK281" s="160"/>
      <c r="BL281" s="160"/>
      <c r="BM281" s="160"/>
      <c r="BN281" s="160"/>
      <c r="BO281" s="160"/>
      <c r="BP281" s="160"/>
      <c r="BQ281" s="160"/>
      <c r="BR281" s="160"/>
      <c r="BS281" s="160"/>
      <c r="BT281" s="160"/>
      <c r="BU281" s="160"/>
      <c r="BV281" s="160"/>
      <c r="BW281" s="160"/>
      <c r="BX281" s="160"/>
      <c r="BY281" s="160"/>
      <c r="BZ281" s="160"/>
      <c r="CA281" s="160"/>
      <c r="CB281" s="160"/>
      <c r="CC281" s="160"/>
      <c r="CD281" s="160"/>
      <c r="CE281" s="160"/>
      <c r="CF281" s="160"/>
      <c r="CG281" s="160"/>
      <c r="CH281" s="160"/>
      <c r="CI281" s="160"/>
      <c r="CJ281" s="160"/>
      <c r="CK281" s="160"/>
      <c r="CL281" s="160"/>
      <c r="CM281" s="160"/>
      <c r="CN281" s="160"/>
      <c r="CO281" s="160"/>
      <c r="CP281" s="160"/>
      <c r="CQ281" s="160"/>
      <c r="CR281" s="160"/>
      <c r="CS281" s="160"/>
      <c r="CT281" s="160"/>
      <c r="CU281" s="160"/>
      <c r="CV281" s="160"/>
      <c r="CW281" s="160"/>
      <c r="CX281" s="160"/>
      <c r="CY281" s="160"/>
      <c r="CZ281" s="160"/>
      <c r="DA281" s="160"/>
      <c r="DB281" s="160"/>
      <c r="DC281" s="160"/>
      <c r="DD281" s="160"/>
      <c r="DE281" s="160"/>
      <c r="DF281" s="160"/>
      <c r="DG281" s="160"/>
      <c r="DH281" s="160"/>
      <c r="DI281" s="160"/>
      <c r="DJ281" s="160"/>
      <c r="DK281" s="160"/>
      <c r="DL281" s="160"/>
      <c r="DM281" s="160"/>
      <c r="DN281" s="160"/>
      <c r="DO281" s="160"/>
      <c r="DP281" s="160"/>
      <c r="DQ281" s="160"/>
      <c r="DR281" s="160"/>
      <c r="DS281" s="160"/>
      <c r="DT281" s="160"/>
      <c r="DU281" s="160"/>
      <c r="DV281" s="160"/>
      <c r="DW281" s="160"/>
      <c r="DX281" s="160"/>
      <c r="DY281" s="160"/>
      <c r="DZ281" s="160"/>
      <c r="EA281" s="160"/>
      <c r="EB281" s="160"/>
      <c r="EC281" s="160"/>
      <c r="ED281" s="160"/>
      <c r="EE281" s="160"/>
      <c r="EF281" s="160"/>
      <c r="EG281" s="160"/>
    </row>
    <row r="282" spans="29:137" s="162" customFormat="1">
      <c r="AC282" s="171"/>
      <c r="AD282" s="164"/>
      <c r="AE282" s="164"/>
      <c r="AF282" s="164"/>
      <c r="AG282" s="164"/>
      <c r="AH282" s="164"/>
      <c r="AI282" s="164"/>
      <c r="AJ282" s="164"/>
      <c r="AK282" s="164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  <c r="BE282" s="160"/>
      <c r="BF282" s="160"/>
      <c r="BG282" s="160"/>
      <c r="BH282" s="160"/>
      <c r="BI282" s="160"/>
      <c r="BJ282" s="160"/>
      <c r="BK282" s="160"/>
      <c r="BL282" s="160"/>
      <c r="BM282" s="160"/>
      <c r="BN282" s="160"/>
      <c r="BO282" s="160"/>
      <c r="BP282" s="160"/>
      <c r="BQ282" s="160"/>
      <c r="BR282" s="160"/>
      <c r="BS282" s="160"/>
      <c r="BT282" s="160"/>
      <c r="BU282" s="160"/>
      <c r="BV282" s="160"/>
      <c r="BW282" s="160"/>
      <c r="BX282" s="160"/>
      <c r="BY282" s="160"/>
      <c r="BZ282" s="160"/>
      <c r="CA282" s="160"/>
      <c r="CB282" s="160"/>
      <c r="CC282" s="160"/>
      <c r="CD282" s="160"/>
      <c r="CE282" s="160"/>
      <c r="CF282" s="160"/>
      <c r="CG282" s="160"/>
      <c r="CH282" s="160"/>
      <c r="CI282" s="160"/>
      <c r="CJ282" s="160"/>
      <c r="CK282" s="160"/>
      <c r="CL282" s="160"/>
      <c r="CM282" s="160"/>
      <c r="CN282" s="160"/>
      <c r="CO282" s="160"/>
      <c r="CP282" s="160"/>
      <c r="CQ282" s="160"/>
      <c r="CR282" s="160"/>
      <c r="CS282" s="160"/>
      <c r="CT282" s="160"/>
      <c r="CU282" s="160"/>
      <c r="CV282" s="160"/>
      <c r="CW282" s="160"/>
      <c r="CX282" s="160"/>
      <c r="CY282" s="160"/>
      <c r="CZ282" s="160"/>
      <c r="DA282" s="160"/>
      <c r="DB282" s="160"/>
      <c r="DC282" s="160"/>
      <c r="DD282" s="160"/>
      <c r="DE282" s="160"/>
      <c r="DF282" s="160"/>
      <c r="DG282" s="160"/>
      <c r="DH282" s="160"/>
      <c r="DI282" s="160"/>
      <c r="DJ282" s="160"/>
      <c r="DK282" s="160"/>
      <c r="DL282" s="160"/>
      <c r="DM282" s="160"/>
      <c r="DN282" s="160"/>
      <c r="DO282" s="160"/>
      <c r="DP282" s="160"/>
      <c r="DQ282" s="160"/>
      <c r="DR282" s="160"/>
      <c r="DS282" s="160"/>
      <c r="DT282" s="160"/>
      <c r="DU282" s="160"/>
      <c r="DV282" s="160"/>
      <c r="DW282" s="160"/>
      <c r="DX282" s="160"/>
      <c r="DY282" s="160"/>
      <c r="DZ282" s="160"/>
      <c r="EA282" s="160"/>
      <c r="EB282" s="160"/>
      <c r="EC282" s="160"/>
      <c r="ED282" s="160"/>
      <c r="EE282" s="160"/>
      <c r="EF282" s="160"/>
      <c r="EG282" s="160"/>
    </row>
    <row r="283" spans="29:137" s="162" customFormat="1">
      <c r="AC283" s="171"/>
      <c r="AD283" s="164"/>
      <c r="AE283" s="164"/>
      <c r="AF283" s="164"/>
      <c r="AG283" s="164"/>
      <c r="AH283" s="164"/>
      <c r="AI283" s="164"/>
      <c r="AJ283" s="164"/>
      <c r="AK283" s="164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160"/>
      <c r="BN283" s="160"/>
      <c r="BO283" s="160"/>
      <c r="BP283" s="160"/>
      <c r="BQ283" s="160"/>
      <c r="BR283" s="160"/>
      <c r="BS283" s="160"/>
      <c r="BT283" s="160"/>
      <c r="BU283" s="160"/>
      <c r="BV283" s="160"/>
      <c r="BW283" s="160"/>
      <c r="BX283" s="160"/>
      <c r="BY283" s="160"/>
      <c r="BZ283" s="160"/>
      <c r="CA283" s="160"/>
      <c r="CB283" s="160"/>
      <c r="CC283" s="160"/>
      <c r="CD283" s="160"/>
      <c r="CE283" s="160"/>
      <c r="CF283" s="160"/>
      <c r="CG283" s="160"/>
      <c r="CH283" s="160"/>
      <c r="CI283" s="160"/>
      <c r="CJ283" s="160"/>
      <c r="CK283" s="160"/>
      <c r="CL283" s="160"/>
      <c r="CM283" s="160"/>
      <c r="CN283" s="160"/>
      <c r="CO283" s="160"/>
      <c r="CP283" s="160"/>
      <c r="CQ283" s="160"/>
      <c r="CR283" s="160"/>
      <c r="CS283" s="160"/>
      <c r="CT283" s="160"/>
      <c r="CU283" s="160"/>
      <c r="CV283" s="160"/>
      <c r="CW283" s="160"/>
      <c r="CX283" s="160"/>
      <c r="CY283" s="160"/>
      <c r="CZ283" s="160"/>
      <c r="DA283" s="160"/>
      <c r="DB283" s="160"/>
      <c r="DC283" s="160"/>
      <c r="DD283" s="160"/>
      <c r="DE283" s="160"/>
      <c r="DF283" s="160"/>
      <c r="DG283" s="160"/>
      <c r="DH283" s="160"/>
      <c r="DI283" s="160"/>
      <c r="DJ283" s="160"/>
      <c r="DK283" s="160"/>
      <c r="DL283" s="160"/>
      <c r="DM283" s="160"/>
      <c r="DN283" s="160"/>
      <c r="DO283" s="160"/>
      <c r="DP283" s="160"/>
      <c r="DQ283" s="160"/>
      <c r="DR283" s="160"/>
      <c r="DS283" s="160"/>
      <c r="DT283" s="160"/>
      <c r="DU283" s="160"/>
      <c r="DV283" s="160"/>
      <c r="DW283" s="160"/>
      <c r="DX283" s="160"/>
      <c r="DY283" s="160"/>
      <c r="DZ283" s="160"/>
      <c r="EA283" s="160"/>
      <c r="EB283" s="160"/>
      <c r="EC283" s="160"/>
      <c r="ED283" s="160"/>
      <c r="EE283" s="160"/>
      <c r="EF283" s="160"/>
      <c r="EG283" s="160"/>
    </row>
    <row r="284" spans="29:137" s="162" customFormat="1">
      <c r="AC284" s="171"/>
      <c r="AD284" s="164"/>
      <c r="AE284" s="164"/>
      <c r="AF284" s="164"/>
      <c r="AG284" s="164"/>
      <c r="AH284" s="164"/>
      <c r="AI284" s="164"/>
      <c r="AJ284" s="164"/>
      <c r="AK284" s="164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160"/>
      <c r="BN284" s="160"/>
      <c r="BO284" s="160"/>
      <c r="BP284" s="160"/>
      <c r="BQ284" s="160"/>
      <c r="BR284" s="160"/>
      <c r="BS284" s="160"/>
      <c r="BT284" s="160"/>
      <c r="BU284" s="160"/>
      <c r="BV284" s="160"/>
      <c r="BW284" s="160"/>
      <c r="BX284" s="160"/>
      <c r="BY284" s="160"/>
      <c r="BZ284" s="160"/>
      <c r="CA284" s="160"/>
      <c r="CB284" s="160"/>
      <c r="CC284" s="160"/>
      <c r="CD284" s="160"/>
      <c r="CE284" s="160"/>
      <c r="CF284" s="160"/>
      <c r="CG284" s="160"/>
      <c r="CH284" s="160"/>
      <c r="CI284" s="160"/>
      <c r="CJ284" s="160"/>
      <c r="CK284" s="160"/>
      <c r="CL284" s="160"/>
      <c r="CM284" s="160"/>
      <c r="CN284" s="160"/>
      <c r="CO284" s="160"/>
      <c r="CP284" s="160"/>
      <c r="CQ284" s="160"/>
      <c r="CR284" s="160"/>
      <c r="CS284" s="160"/>
      <c r="CT284" s="160"/>
      <c r="CU284" s="160"/>
      <c r="CV284" s="160"/>
      <c r="CW284" s="160"/>
      <c r="CX284" s="160"/>
      <c r="CY284" s="160"/>
      <c r="CZ284" s="160"/>
      <c r="DA284" s="160"/>
      <c r="DB284" s="160"/>
      <c r="DC284" s="160"/>
      <c r="DD284" s="160"/>
      <c r="DE284" s="160"/>
      <c r="DF284" s="160"/>
      <c r="DG284" s="160"/>
      <c r="DH284" s="160"/>
      <c r="DI284" s="160"/>
      <c r="DJ284" s="160"/>
      <c r="DK284" s="160"/>
      <c r="DL284" s="160"/>
      <c r="DM284" s="160"/>
      <c r="DN284" s="160"/>
      <c r="DO284" s="160"/>
      <c r="DP284" s="160"/>
      <c r="DQ284" s="160"/>
      <c r="DR284" s="160"/>
      <c r="DS284" s="160"/>
      <c r="DT284" s="160"/>
      <c r="DU284" s="160"/>
      <c r="DV284" s="160"/>
      <c r="DW284" s="160"/>
      <c r="DX284" s="160"/>
      <c r="DY284" s="160"/>
      <c r="DZ284" s="160"/>
      <c r="EA284" s="160"/>
      <c r="EB284" s="160"/>
      <c r="EC284" s="160"/>
      <c r="ED284" s="160"/>
      <c r="EE284" s="160"/>
      <c r="EF284" s="160"/>
      <c r="EG284" s="160"/>
    </row>
    <row r="285" spans="29:137" s="162" customFormat="1">
      <c r="AC285" s="171"/>
      <c r="AD285" s="164"/>
      <c r="AE285" s="164"/>
      <c r="AF285" s="164"/>
      <c r="AG285" s="164"/>
      <c r="AH285" s="164"/>
      <c r="AI285" s="164"/>
      <c r="AJ285" s="164"/>
      <c r="AK285" s="164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  <c r="BE285" s="160"/>
      <c r="BF285" s="160"/>
      <c r="BG285" s="160"/>
      <c r="BH285" s="160"/>
      <c r="BI285" s="160"/>
      <c r="BJ285" s="160"/>
      <c r="BK285" s="160"/>
      <c r="BL285" s="160"/>
      <c r="BM285" s="160"/>
      <c r="BN285" s="160"/>
      <c r="BO285" s="160"/>
      <c r="BP285" s="160"/>
      <c r="BQ285" s="160"/>
      <c r="BR285" s="160"/>
      <c r="BS285" s="160"/>
      <c r="BT285" s="160"/>
      <c r="BU285" s="160"/>
      <c r="BV285" s="160"/>
      <c r="BW285" s="160"/>
      <c r="BX285" s="160"/>
      <c r="BY285" s="160"/>
      <c r="BZ285" s="160"/>
      <c r="CA285" s="160"/>
      <c r="CB285" s="160"/>
      <c r="CC285" s="160"/>
      <c r="CD285" s="160"/>
      <c r="CE285" s="160"/>
      <c r="CF285" s="160"/>
      <c r="CG285" s="160"/>
      <c r="CH285" s="160"/>
      <c r="CI285" s="160"/>
      <c r="CJ285" s="160"/>
      <c r="CK285" s="160"/>
      <c r="CL285" s="160"/>
      <c r="CM285" s="160"/>
      <c r="CN285" s="160"/>
      <c r="CO285" s="160"/>
      <c r="CP285" s="160"/>
      <c r="CQ285" s="160"/>
      <c r="CR285" s="160"/>
      <c r="CS285" s="160"/>
      <c r="CT285" s="160"/>
      <c r="CU285" s="160"/>
      <c r="CV285" s="160"/>
      <c r="CW285" s="160"/>
      <c r="CX285" s="160"/>
      <c r="CY285" s="160"/>
      <c r="CZ285" s="160"/>
      <c r="DA285" s="160"/>
      <c r="DB285" s="160"/>
      <c r="DC285" s="160"/>
      <c r="DD285" s="160"/>
      <c r="DE285" s="160"/>
      <c r="DF285" s="160"/>
      <c r="DG285" s="160"/>
      <c r="DH285" s="160"/>
      <c r="DI285" s="160"/>
      <c r="DJ285" s="160"/>
      <c r="DK285" s="160"/>
      <c r="DL285" s="160"/>
      <c r="DM285" s="160"/>
      <c r="DN285" s="160"/>
      <c r="DO285" s="160"/>
      <c r="DP285" s="160"/>
      <c r="DQ285" s="160"/>
      <c r="DR285" s="160"/>
      <c r="DS285" s="160"/>
      <c r="DT285" s="160"/>
      <c r="DU285" s="160"/>
      <c r="DV285" s="160"/>
      <c r="DW285" s="160"/>
      <c r="DX285" s="160"/>
      <c r="DY285" s="160"/>
      <c r="DZ285" s="160"/>
      <c r="EA285" s="160"/>
      <c r="EB285" s="160"/>
      <c r="EC285" s="160"/>
      <c r="ED285" s="160"/>
      <c r="EE285" s="160"/>
      <c r="EF285" s="160"/>
      <c r="EG285" s="160"/>
    </row>
    <row r="286" spans="29:137" s="162" customFormat="1">
      <c r="AC286" s="171"/>
      <c r="AD286" s="164"/>
      <c r="AE286" s="164"/>
      <c r="AF286" s="164"/>
      <c r="AG286" s="164"/>
      <c r="AH286" s="164"/>
      <c r="AI286" s="164"/>
      <c r="AJ286" s="164"/>
      <c r="AK286" s="164"/>
      <c r="AL286" s="160"/>
      <c r="AM286" s="160"/>
      <c r="AN286" s="160"/>
      <c r="AO286" s="160"/>
      <c r="AP286" s="160"/>
      <c r="AQ286" s="160"/>
      <c r="AR286" s="160"/>
      <c r="AS286" s="160"/>
      <c r="AT286" s="160"/>
      <c r="AU286" s="160"/>
      <c r="AV286" s="160"/>
      <c r="AW286" s="160"/>
      <c r="AX286" s="160"/>
      <c r="AY286" s="160"/>
      <c r="AZ286" s="160"/>
      <c r="BA286" s="160"/>
      <c r="BB286" s="160"/>
      <c r="BC286" s="160"/>
      <c r="BD286" s="160"/>
      <c r="BE286" s="160"/>
      <c r="BF286" s="160"/>
      <c r="BG286" s="160"/>
      <c r="BH286" s="160"/>
      <c r="BI286" s="160"/>
      <c r="BJ286" s="160"/>
      <c r="BK286" s="160"/>
      <c r="BL286" s="160"/>
      <c r="BM286" s="160"/>
      <c r="BN286" s="160"/>
      <c r="BO286" s="160"/>
      <c r="BP286" s="160"/>
      <c r="BQ286" s="160"/>
      <c r="BR286" s="160"/>
      <c r="BS286" s="160"/>
      <c r="BT286" s="160"/>
      <c r="BU286" s="160"/>
      <c r="BV286" s="160"/>
      <c r="BW286" s="160"/>
      <c r="BX286" s="160"/>
      <c r="BY286" s="160"/>
      <c r="BZ286" s="160"/>
      <c r="CA286" s="160"/>
      <c r="CB286" s="160"/>
      <c r="CC286" s="160"/>
      <c r="CD286" s="160"/>
      <c r="CE286" s="160"/>
      <c r="CF286" s="160"/>
      <c r="CG286" s="160"/>
      <c r="CH286" s="160"/>
      <c r="CI286" s="160"/>
      <c r="CJ286" s="160"/>
      <c r="CK286" s="160"/>
      <c r="CL286" s="160"/>
      <c r="CM286" s="160"/>
      <c r="CN286" s="160"/>
      <c r="CO286" s="160"/>
      <c r="CP286" s="160"/>
      <c r="CQ286" s="160"/>
      <c r="CR286" s="160"/>
      <c r="CS286" s="160"/>
      <c r="CT286" s="160"/>
      <c r="CU286" s="160"/>
      <c r="CV286" s="160"/>
      <c r="CW286" s="160"/>
      <c r="CX286" s="160"/>
      <c r="CY286" s="160"/>
      <c r="CZ286" s="160"/>
      <c r="DA286" s="160"/>
      <c r="DB286" s="160"/>
      <c r="DC286" s="160"/>
      <c r="DD286" s="160"/>
      <c r="DE286" s="160"/>
      <c r="DF286" s="160"/>
      <c r="DG286" s="160"/>
      <c r="DH286" s="160"/>
      <c r="DI286" s="160"/>
      <c r="DJ286" s="160"/>
      <c r="DK286" s="160"/>
      <c r="DL286" s="160"/>
      <c r="DM286" s="160"/>
      <c r="DN286" s="160"/>
      <c r="DO286" s="160"/>
      <c r="DP286" s="160"/>
      <c r="DQ286" s="160"/>
      <c r="DR286" s="160"/>
      <c r="DS286" s="160"/>
      <c r="DT286" s="160"/>
      <c r="DU286" s="160"/>
      <c r="DV286" s="160"/>
      <c r="DW286" s="160"/>
      <c r="DX286" s="160"/>
      <c r="DY286" s="160"/>
      <c r="DZ286" s="160"/>
      <c r="EA286" s="160"/>
      <c r="EB286" s="160"/>
      <c r="EC286" s="160"/>
      <c r="ED286" s="160"/>
      <c r="EE286" s="160"/>
      <c r="EF286" s="160"/>
      <c r="EG286" s="160"/>
    </row>
    <row r="287" spans="29:137" s="162" customFormat="1">
      <c r="AC287" s="171"/>
      <c r="AD287" s="164"/>
      <c r="AE287" s="164"/>
      <c r="AF287" s="164"/>
      <c r="AG287" s="164"/>
      <c r="AH287" s="164"/>
      <c r="AI287" s="164"/>
      <c r="AJ287" s="164"/>
      <c r="AK287" s="164"/>
      <c r="AL287" s="160"/>
      <c r="AM287" s="160"/>
      <c r="AN287" s="160"/>
      <c r="AO287" s="160"/>
      <c r="AP287" s="160"/>
      <c r="AQ287" s="160"/>
      <c r="AR287" s="160"/>
      <c r="AS287" s="160"/>
      <c r="AT287" s="160"/>
      <c r="AU287" s="160"/>
      <c r="AV287" s="160"/>
      <c r="AW287" s="160"/>
      <c r="AX287" s="160"/>
      <c r="AY287" s="160"/>
      <c r="AZ287" s="160"/>
      <c r="BA287" s="160"/>
      <c r="BB287" s="160"/>
      <c r="BC287" s="160"/>
      <c r="BD287" s="160"/>
      <c r="BE287" s="160"/>
      <c r="BF287" s="160"/>
      <c r="BG287" s="160"/>
      <c r="BH287" s="160"/>
      <c r="BI287" s="160"/>
      <c r="BJ287" s="160"/>
      <c r="BK287" s="160"/>
      <c r="BL287" s="160"/>
      <c r="BM287" s="160"/>
      <c r="BN287" s="160"/>
      <c r="BO287" s="160"/>
      <c r="BP287" s="160"/>
      <c r="BQ287" s="160"/>
      <c r="BR287" s="160"/>
      <c r="BS287" s="160"/>
      <c r="BT287" s="160"/>
      <c r="BU287" s="160"/>
      <c r="BV287" s="160"/>
      <c r="BW287" s="160"/>
      <c r="BX287" s="160"/>
      <c r="BY287" s="160"/>
      <c r="BZ287" s="160"/>
      <c r="CA287" s="160"/>
      <c r="CB287" s="160"/>
      <c r="CC287" s="160"/>
      <c r="CD287" s="160"/>
      <c r="CE287" s="160"/>
      <c r="CF287" s="160"/>
      <c r="CG287" s="160"/>
      <c r="CH287" s="160"/>
      <c r="CI287" s="160"/>
      <c r="CJ287" s="160"/>
      <c r="CK287" s="160"/>
      <c r="CL287" s="160"/>
      <c r="CM287" s="160"/>
      <c r="CN287" s="160"/>
      <c r="CO287" s="160"/>
      <c r="CP287" s="160"/>
      <c r="CQ287" s="160"/>
      <c r="CR287" s="160"/>
      <c r="CS287" s="160"/>
      <c r="CT287" s="160"/>
      <c r="CU287" s="160"/>
      <c r="CV287" s="160"/>
      <c r="CW287" s="160"/>
      <c r="CX287" s="160"/>
      <c r="CY287" s="160"/>
      <c r="CZ287" s="160"/>
      <c r="DA287" s="160"/>
      <c r="DB287" s="160"/>
      <c r="DC287" s="160"/>
      <c r="DD287" s="160"/>
      <c r="DE287" s="160"/>
      <c r="DF287" s="160"/>
      <c r="DG287" s="160"/>
      <c r="DH287" s="160"/>
      <c r="DI287" s="160"/>
      <c r="DJ287" s="160"/>
      <c r="DK287" s="160"/>
      <c r="DL287" s="160"/>
      <c r="DM287" s="160"/>
      <c r="DN287" s="160"/>
      <c r="DO287" s="160"/>
      <c r="DP287" s="160"/>
      <c r="DQ287" s="160"/>
      <c r="DR287" s="160"/>
      <c r="DS287" s="160"/>
      <c r="DT287" s="160"/>
      <c r="DU287" s="160"/>
      <c r="DV287" s="160"/>
      <c r="DW287" s="160"/>
      <c r="DX287" s="160"/>
      <c r="DY287" s="160"/>
      <c r="DZ287" s="160"/>
      <c r="EA287" s="160"/>
      <c r="EB287" s="160"/>
      <c r="EC287" s="160"/>
      <c r="ED287" s="160"/>
      <c r="EE287" s="160"/>
      <c r="EF287" s="160"/>
      <c r="EG287" s="160"/>
    </row>
    <row r="288" spans="29:137" s="162" customFormat="1">
      <c r="AC288" s="171"/>
      <c r="AD288" s="164"/>
      <c r="AE288" s="164"/>
      <c r="AF288" s="164"/>
      <c r="AG288" s="164"/>
      <c r="AH288" s="164"/>
      <c r="AI288" s="164"/>
      <c r="AJ288" s="164"/>
      <c r="AK288" s="164"/>
      <c r="AL288" s="160"/>
      <c r="AM288" s="160"/>
      <c r="AN288" s="160"/>
      <c r="AO288" s="160"/>
      <c r="AP288" s="160"/>
      <c r="AQ288" s="160"/>
      <c r="AR288" s="160"/>
      <c r="AS288" s="160"/>
      <c r="AT288" s="160"/>
      <c r="AU288" s="160"/>
      <c r="AV288" s="160"/>
      <c r="AW288" s="160"/>
      <c r="AX288" s="160"/>
      <c r="AY288" s="160"/>
      <c r="AZ288" s="160"/>
      <c r="BA288" s="160"/>
      <c r="BB288" s="160"/>
      <c r="BC288" s="160"/>
      <c r="BD288" s="160"/>
      <c r="BE288" s="160"/>
      <c r="BF288" s="160"/>
      <c r="BG288" s="160"/>
      <c r="BH288" s="160"/>
      <c r="BI288" s="160"/>
      <c r="BJ288" s="160"/>
      <c r="BK288" s="160"/>
      <c r="BL288" s="160"/>
      <c r="BM288" s="160"/>
      <c r="BN288" s="160"/>
      <c r="BO288" s="160"/>
      <c r="BP288" s="160"/>
      <c r="BQ288" s="160"/>
      <c r="BR288" s="160"/>
      <c r="BS288" s="160"/>
      <c r="BT288" s="160"/>
      <c r="BU288" s="160"/>
      <c r="BV288" s="160"/>
      <c r="BW288" s="160"/>
      <c r="BX288" s="160"/>
      <c r="BY288" s="160"/>
      <c r="BZ288" s="160"/>
      <c r="CA288" s="160"/>
      <c r="CB288" s="160"/>
      <c r="CC288" s="160"/>
      <c r="CD288" s="160"/>
      <c r="CE288" s="160"/>
      <c r="CF288" s="160"/>
      <c r="CG288" s="160"/>
      <c r="CH288" s="160"/>
      <c r="CI288" s="160"/>
      <c r="CJ288" s="160"/>
      <c r="CK288" s="160"/>
      <c r="CL288" s="160"/>
      <c r="CM288" s="160"/>
      <c r="CN288" s="160"/>
      <c r="CO288" s="160"/>
      <c r="CP288" s="160"/>
      <c r="CQ288" s="160"/>
      <c r="CR288" s="160"/>
      <c r="CS288" s="160"/>
      <c r="CT288" s="160"/>
      <c r="CU288" s="160"/>
      <c r="CV288" s="160"/>
      <c r="CW288" s="160"/>
      <c r="CX288" s="160"/>
      <c r="CY288" s="160"/>
      <c r="CZ288" s="160"/>
      <c r="DA288" s="160"/>
      <c r="DB288" s="160"/>
      <c r="DC288" s="160"/>
      <c r="DD288" s="160"/>
      <c r="DE288" s="160"/>
      <c r="DF288" s="160"/>
      <c r="DG288" s="160"/>
      <c r="DH288" s="160"/>
      <c r="DI288" s="160"/>
      <c r="DJ288" s="160"/>
      <c r="DK288" s="160"/>
      <c r="DL288" s="160"/>
      <c r="DM288" s="160"/>
      <c r="DN288" s="160"/>
      <c r="DO288" s="160"/>
      <c r="DP288" s="160"/>
      <c r="DQ288" s="160"/>
      <c r="DR288" s="160"/>
      <c r="DS288" s="160"/>
      <c r="DT288" s="160"/>
      <c r="DU288" s="160"/>
      <c r="DV288" s="160"/>
      <c r="DW288" s="160"/>
      <c r="DX288" s="160"/>
      <c r="DY288" s="160"/>
      <c r="DZ288" s="160"/>
      <c r="EA288" s="160"/>
      <c r="EB288" s="160"/>
      <c r="EC288" s="160"/>
      <c r="ED288" s="160"/>
      <c r="EE288" s="160"/>
      <c r="EF288" s="160"/>
      <c r="EG288" s="160"/>
    </row>
    <row r="289" spans="29:137" s="162" customFormat="1">
      <c r="AC289" s="171"/>
      <c r="AD289" s="164"/>
      <c r="AE289" s="164"/>
      <c r="AF289" s="164"/>
      <c r="AG289" s="164"/>
      <c r="AH289" s="164"/>
      <c r="AI289" s="164"/>
      <c r="AJ289" s="164"/>
      <c r="AK289" s="164"/>
      <c r="AL289" s="160"/>
      <c r="AM289" s="160"/>
      <c r="AN289" s="160"/>
      <c r="AO289" s="160"/>
      <c r="AP289" s="160"/>
      <c r="AQ289" s="160"/>
      <c r="AR289" s="160"/>
      <c r="AS289" s="160"/>
      <c r="AT289" s="160"/>
      <c r="AU289" s="160"/>
      <c r="AV289" s="160"/>
      <c r="AW289" s="160"/>
      <c r="AX289" s="160"/>
      <c r="AY289" s="160"/>
      <c r="AZ289" s="160"/>
      <c r="BA289" s="160"/>
      <c r="BB289" s="160"/>
      <c r="BC289" s="160"/>
      <c r="BD289" s="160"/>
      <c r="BE289" s="160"/>
      <c r="BF289" s="160"/>
      <c r="BG289" s="160"/>
      <c r="BH289" s="160"/>
      <c r="BI289" s="160"/>
      <c r="BJ289" s="160"/>
      <c r="BK289" s="160"/>
      <c r="BL289" s="160"/>
      <c r="BM289" s="160"/>
      <c r="BN289" s="160"/>
      <c r="BO289" s="160"/>
      <c r="BP289" s="160"/>
      <c r="BQ289" s="160"/>
      <c r="BR289" s="160"/>
      <c r="BS289" s="160"/>
      <c r="BT289" s="160"/>
      <c r="BU289" s="160"/>
      <c r="BV289" s="160"/>
      <c r="BW289" s="160"/>
      <c r="BX289" s="160"/>
      <c r="BY289" s="160"/>
      <c r="BZ289" s="160"/>
      <c r="CA289" s="160"/>
      <c r="CB289" s="160"/>
      <c r="CC289" s="160"/>
      <c r="CD289" s="160"/>
      <c r="CE289" s="160"/>
      <c r="CF289" s="160"/>
      <c r="CG289" s="160"/>
      <c r="CH289" s="160"/>
      <c r="CI289" s="160"/>
      <c r="CJ289" s="160"/>
      <c r="CK289" s="160"/>
      <c r="CL289" s="160"/>
      <c r="CM289" s="160"/>
      <c r="CN289" s="160"/>
      <c r="CO289" s="160"/>
      <c r="CP289" s="160"/>
      <c r="CQ289" s="160"/>
      <c r="CR289" s="160"/>
      <c r="CS289" s="160"/>
      <c r="CT289" s="160"/>
      <c r="CU289" s="160"/>
      <c r="CV289" s="160"/>
      <c r="CW289" s="160"/>
      <c r="CX289" s="160"/>
      <c r="CY289" s="160"/>
      <c r="CZ289" s="160"/>
      <c r="DA289" s="160"/>
      <c r="DB289" s="160"/>
      <c r="DC289" s="160"/>
      <c r="DD289" s="160"/>
      <c r="DE289" s="160"/>
      <c r="DF289" s="160"/>
      <c r="DG289" s="160"/>
      <c r="DH289" s="160"/>
      <c r="DI289" s="160"/>
      <c r="DJ289" s="160"/>
      <c r="DK289" s="160"/>
      <c r="DL289" s="160"/>
      <c r="DM289" s="160"/>
      <c r="DN289" s="160"/>
      <c r="DO289" s="160"/>
      <c r="DP289" s="160"/>
      <c r="DQ289" s="160"/>
      <c r="DR289" s="160"/>
      <c r="DS289" s="160"/>
      <c r="DT289" s="160"/>
      <c r="DU289" s="160"/>
      <c r="DV289" s="160"/>
      <c r="DW289" s="160"/>
      <c r="DX289" s="160"/>
      <c r="DY289" s="160"/>
      <c r="DZ289" s="160"/>
      <c r="EA289" s="160"/>
      <c r="EB289" s="160"/>
      <c r="EC289" s="160"/>
      <c r="ED289" s="160"/>
      <c r="EE289" s="160"/>
      <c r="EF289" s="160"/>
      <c r="EG289" s="160"/>
    </row>
    <row r="290" spans="29:137" s="162" customFormat="1">
      <c r="AC290" s="171"/>
      <c r="AD290" s="164"/>
      <c r="AE290" s="164"/>
      <c r="AF290" s="164"/>
      <c r="AG290" s="164"/>
      <c r="AH290" s="164"/>
      <c r="AI290" s="164"/>
      <c r="AJ290" s="164"/>
      <c r="AK290" s="164"/>
      <c r="AL290" s="160"/>
      <c r="AM290" s="160"/>
      <c r="AN290" s="160"/>
      <c r="AO290" s="160"/>
      <c r="AP290" s="160"/>
      <c r="AQ290" s="160"/>
      <c r="AR290" s="160"/>
      <c r="AS290" s="160"/>
      <c r="AT290" s="160"/>
      <c r="AU290" s="160"/>
      <c r="AV290" s="160"/>
      <c r="AW290" s="160"/>
      <c r="AX290" s="160"/>
      <c r="AY290" s="160"/>
      <c r="AZ290" s="160"/>
      <c r="BA290" s="160"/>
      <c r="BB290" s="160"/>
      <c r="BC290" s="160"/>
      <c r="BD290" s="160"/>
      <c r="BE290" s="160"/>
      <c r="BF290" s="160"/>
      <c r="BG290" s="160"/>
      <c r="BH290" s="160"/>
      <c r="BI290" s="160"/>
      <c r="BJ290" s="160"/>
      <c r="BK290" s="160"/>
      <c r="BL290" s="160"/>
      <c r="BM290" s="160"/>
      <c r="BN290" s="160"/>
      <c r="BO290" s="160"/>
      <c r="BP290" s="160"/>
      <c r="BQ290" s="160"/>
      <c r="BR290" s="160"/>
      <c r="BS290" s="160"/>
      <c r="BT290" s="160"/>
      <c r="BU290" s="160"/>
      <c r="BV290" s="160"/>
      <c r="BW290" s="160"/>
      <c r="BX290" s="160"/>
      <c r="BY290" s="160"/>
      <c r="BZ290" s="160"/>
      <c r="CA290" s="160"/>
      <c r="CB290" s="160"/>
      <c r="CC290" s="160"/>
      <c r="CD290" s="160"/>
      <c r="CE290" s="160"/>
      <c r="CF290" s="160"/>
      <c r="CG290" s="160"/>
      <c r="CH290" s="160"/>
      <c r="CI290" s="160"/>
      <c r="CJ290" s="160"/>
      <c r="CK290" s="160"/>
      <c r="CL290" s="160"/>
      <c r="CM290" s="160"/>
      <c r="CN290" s="160"/>
      <c r="CO290" s="160"/>
      <c r="CP290" s="160"/>
      <c r="CQ290" s="160"/>
      <c r="CR290" s="160"/>
      <c r="CS290" s="160"/>
      <c r="CT290" s="160"/>
      <c r="CU290" s="160"/>
      <c r="CV290" s="160"/>
      <c r="CW290" s="160"/>
      <c r="CX290" s="160"/>
      <c r="CY290" s="160"/>
      <c r="CZ290" s="160"/>
      <c r="DA290" s="160"/>
      <c r="DB290" s="160"/>
      <c r="DC290" s="160"/>
      <c r="DD290" s="160"/>
      <c r="DE290" s="160"/>
      <c r="DF290" s="160"/>
      <c r="DG290" s="160"/>
      <c r="DH290" s="160"/>
      <c r="DI290" s="160"/>
      <c r="DJ290" s="160"/>
      <c r="DK290" s="160"/>
      <c r="DL290" s="160"/>
      <c r="DM290" s="160"/>
      <c r="DN290" s="160"/>
      <c r="DO290" s="160"/>
      <c r="DP290" s="160"/>
      <c r="DQ290" s="160"/>
      <c r="DR290" s="160"/>
      <c r="DS290" s="160"/>
      <c r="DT290" s="160"/>
      <c r="DU290" s="160"/>
      <c r="DV290" s="160"/>
      <c r="DW290" s="160"/>
      <c r="DX290" s="160"/>
      <c r="DY290" s="160"/>
      <c r="DZ290" s="160"/>
      <c r="EA290" s="160"/>
      <c r="EB290" s="160"/>
      <c r="EC290" s="160"/>
      <c r="ED290" s="160"/>
      <c r="EE290" s="160"/>
      <c r="EF290" s="160"/>
      <c r="EG290" s="160"/>
    </row>
    <row r="291" spans="29:137" s="162" customFormat="1">
      <c r="AC291" s="171"/>
      <c r="AD291" s="164"/>
      <c r="AE291" s="164"/>
      <c r="AF291" s="164"/>
      <c r="AG291" s="164"/>
      <c r="AH291" s="164"/>
      <c r="AI291" s="164"/>
      <c r="AJ291" s="164"/>
      <c r="AK291" s="164"/>
      <c r="AL291" s="160"/>
      <c r="AM291" s="160"/>
      <c r="AN291" s="160"/>
      <c r="AO291" s="160"/>
      <c r="AP291" s="160"/>
      <c r="AQ291" s="160"/>
      <c r="AR291" s="160"/>
      <c r="AS291" s="160"/>
      <c r="AT291" s="160"/>
      <c r="AU291" s="160"/>
      <c r="AV291" s="160"/>
      <c r="AW291" s="160"/>
      <c r="AX291" s="160"/>
      <c r="AY291" s="160"/>
      <c r="AZ291" s="160"/>
      <c r="BA291" s="160"/>
      <c r="BB291" s="160"/>
      <c r="BC291" s="160"/>
      <c r="BD291" s="160"/>
      <c r="BE291" s="160"/>
      <c r="BF291" s="160"/>
      <c r="BG291" s="160"/>
      <c r="BH291" s="160"/>
      <c r="BI291" s="160"/>
      <c r="BJ291" s="160"/>
      <c r="BK291" s="160"/>
      <c r="BL291" s="160"/>
      <c r="BM291" s="160"/>
      <c r="BN291" s="160"/>
      <c r="BO291" s="160"/>
      <c r="BP291" s="160"/>
      <c r="BQ291" s="160"/>
      <c r="BR291" s="160"/>
      <c r="BS291" s="160"/>
      <c r="BT291" s="160"/>
      <c r="BU291" s="160"/>
      <c r="BV291" s="160"/>
      <c r="BW291" s="160"/>
      <c r="BX291" s="160"/>
      <c r="BY291" s="160"/>
      <c r="BZ291" s="160"/>
      <c r="CA291" s="160"/>
      <c r="CB291" s="160"/>
      <c r="CC291" s="160"/>
      <c r="CD291" s="160"/>
      <c r="CE291" s="160"/>
      <c r="CF291" s="160"/>
      <c r="CG291" s="160"/>
      <c r="CH291" s="160"/>
      <c r="CI291" s="160"/>
      <c r="CJ291" s="160"/>
      <c r="CK291" s="160"/>
      <c r="CL291" s="160"/>
      <c r="CM291" s="160"/>
      <c r="CN291" s="160"/>
      <c r="CO291" s="160"/>
      <c r="CP291" s="160"/>
      <c r="CQ291" s="160"/>
      <c r="CR291" s="160"/>
      <c r="CS291" s="160"/>
      <c r="CT291" s="160"/>
      <c r="CU291" s="160"/>
      <c r="CV291" s="160"/>
      <c r="CW291" s="160"/>
      <c r="CX291" s="160"/>
      <c r="CY291" s="160"/>
      <c r="CZ291" s="160"/>
      <c r="DA291" s="160"/>
      <c r="DB291" s="160"/>
      <c r="DC291" s="160"/>
      <c r="DD291" s="160"/>
      <c r="DE291" s="160"/>
      <c r="DF291" s="160"/>
      <c r="DG291" s="160"/>
      <c r="DH291" s="160"/>
      <c r="DI291" s="160"/>
      <c r="DJ291" s="160"/>
      <c r="DK291" s="160"/>
      <c r="DL291" s="160"/>
      <c r="DM291" s="160"/>
      <c r="DN291" s="160"/>
      <c r="DO291" s="160"/>
      <c r="DP291" s="160"/>
      <c r="DQ291" s="160"/>
      <c r="DR291" s="160"/>
      <c r="DS291" s="160"/>
      <c r="DT291" s="160"/>
      <c r="DU291" s="160"/>
      <c r="DV291" s="160"/>
      <c r="DW291" s="160"/>
      <c r="DX291" s="160"/>
      <c r="DY291" s="160"/>
      <c r="DZ291" s="160"/>
      <c r="EA291" s="160"/>
      <c r="EB291" s="160"/>
      <c r="EC291" s="160"/>
      <c r="ED291" s="160"/>
      <c r="EE291" s="160"/>
      <c r="EF291" s="160"/>
      <c r="EG291" s="160"/>
    </row>
    <row r="292" spans="29:137" s="162" customFormat="1">
      <c r="AC292" s="171"/>
      <c r="AD292" s="164"/>
      <c r="AE292" s="164"/>
      <c r="AF292" s="164"/>
      <c r="AG292" s="164"/>
      <c r="AH292" s="164"/>
      <c r="AI292" s="164"/>
      <c r="AJ292" s="164"/>
      <c r="AK292" s="164"/>
      <c r="AL292" s="160"/>
      <c r="AM292" s="160"/>
      <c r="AN292" s="160"/>
      <c r="AO292" s="160"/>
      <c r="AP292" s="160"/>
      <c r="AQ292" s="160"/>
      <c r="AR292" s="160"/>
      <c r="AS292" s="160"/>
      <c r="AT292" s="160"/>
      <c r="AU292" s="160"/>
      <c r="AV292" s="160"/>
      <c r="AW292" s="160"/>
      <c r="AX292" s="160"/>
      <c r="AY292" s="160"/>
      <c r="AZ292" s="160"/>
      <c r="BA292" s="160"/>
      <c r="BB292" s="160"/>
      <c r="BC292" s="160"/>
      <c r="BD292" s="160"/>
      <c r="BE292" s="160"/>
      <c r="BF292" s="160"/>
      <c r="BG292" s="160"/>
      <c r="BH292" s="160"/>
      <c r="BI292" s="160"/>
      <c r="BJ292" s="160"/>
      <c r="BK292" s="160"/>
      <c r="BL292" s="160"/>
      <c r="BM292" s="160"/>
      <c r="BN292" s="160"/>
      <c r="BO292" s="160"/>
      <c r="BP292" s="160"/>
      <c r="BQ292" s="160"/>
      <c r="BR292" s="160"/>
      <c r="BS292" s="160"/>
      <c r="BT292" s="160"/>
      <c r="BU292" s="160"/>
      <c r="BV292" s="160"/>
      <c r="BW292" s="160"/>
      <c r="BX292" s="160"/>
      <c r="BY292" s="160"/>
      <c r="BZ292" s="160"/>
      <c r="CA292" s="160"/>
      <c r="CB292" s="160"/>
      <c r="CC292" s="160"/>
      <c r="CD292" s="160"/>
      <c r="CE292" s="160"/>
      <c r="CF292" s="160"/>
      <c r="CG292" s="160"/>
      <c r="CH292" s="160"/>
      <c r="CI292" s="160"/>
      <c r="CJ292" s="160"/>
      <c r="CK292" s="160"/>
      <c r="CL292" s="160"/>
      <c r="CM292" s="160"/>
      <c r="CN292" s="160"/>
      <c r="CO292" s="160"/>
      <c r="CP292" s="160"/>
      <c r="CQ292" s="160"/>
      <c r="CR292" s="160"/>
      <c r="CS292" s="160"/>
      <c r="CT292" s="160"/>
      <c r="CU292" s="160"/>
      <c r="CV292" s="160"/>
      <c r="CW292" s="160"/>
      <c r="CX292" s="160"/>
      <c r="CY292" s="160"/>
      <c r="CZ292" s="160"/>
      <c r="DA292" s="160"/>
      <c r="DB292" s="160"/>
      <c r="DC292" s="160"/>
      <c r="DD292" s="160"/>
      <c r="DE292" s="160"/>
      <c r="DF292" s="160"/>
      <c r="DG292" s="160"/>
      <c r="DH292" s="160"/>
      <c r="DI292" s="160"/>
      <c r="DJ292" s="160"/>
      <c r="DK292" s="160"/>
      <c r="DL292" s="160"/>
      <c r="DM292" s="160"/>
      <c r="DN292" s="160"/>
      <c r="DO292" s="160"/>
      <c r="DP292" s="160"/>
      <c r="DQ292" s="160"/>
      <c r="DR292" s="160"/>
      <c r="DS292" s="160"/>
      <c r="DT292" s="160"/>
      <c r="DU292" s="160"/>
      <c r="DV292" s="160"/>
      <c r="DW292" s="160"/>
      <c r="DX292" s="160"/>
      <c r="DY292" s="160"/>
      <c r="DZ292" s="160"/>
      <c r="EA292" s="160"/>
      <c r="EB292" s="160"/>
      <c r="EC292" s="160"/>
      <c r="ED292" s="160"/>
      <c r="EE292" s="160"/>
      <c r="EF292" s="160"/>
      <c r="EG292" s="160"/>
    </row>
    <row r="293" spans="29:137" s="162" customFormat="1">
      <c r="AC293" s="171"/>
      <c r="AD293" s="164"/>
      <c r="AE293" s="164"/>
      <c r="AF293" s="164"/>
      <c r="AG293" s="164"/>
      <c r="AH293" s="164"/>
      <c r="AI293" s="164"/>
      <c r="AJ293" s="164"/>
      <c r="AK293" s="164"/>
      <c r="AL293" s="160"/>
      <c r="AM293" s="160"/>
      <c r="AN293" s="160"/>
      <c r="AO293" s="160"/>
      <c r="AP293" s="160"/>
      <c r="AQ293" s="160"/>
      <c r="AR293" s="160"/>
      <c r="AS293" s="160"/>
      <c r="AT293" s="160"/>
      <c r="AU293" s="160"/>
      <c r="AV293" s="160"/>
      <c r="AW293" s="160"/>
      <c r="AX293" s="160"/>
      <c r="AY293" s="160"/>
      <c r="AZ293" s="160"/>
      <c r="BA293" s="160"/>
      <c r="BB293" s="160"/>
      <c r="BC293" s="160"/>
      <c r="BD293" s="160"/>
      <c r="BE293" s="160"/>
      <c r="BF293" s="160"/>
      <c r="BG293" s="160"/>
      <c r="BH293" s="160"/>
      <c r="BI293" s="160"/>
      <c r="BJ293" s="160"/>
      <c r="BK293" s="160"/>
      <c r="BL293" s="160"/>
      <c r="BM293" s="160"/>
      <c r="BN293" s="160"/>
      <c r="BO293" s="160"/>
      <c r="BP293" s="160"/>
      <c r="BQ293" s="160"/>
      <c r="BR293" s="160"/>
      <c r="BS293" s="160"/>
      <c r="BT293" s="160"/>
      <c r="BU293" s="160"/>
      <c r="BV293" s="160"/>
      <c r="BW293" s="160"/>
      <c r="BX293" s="160"/>
      <c r="BY293" s="160"/>
      <c r="BZ293" s="160"/>
      <c r="CA293" s="160"/>
      <c r="CB293" s="160"/>
      <c r="CC293" s="160"/>
      <c r="CD293" s="160"/>
      <c r="CE293" s="160"/>
      <c r="CF293" s="160"/>
      <c r="CG293" s="160"/>
      <c r="CH293" s="160"/>
      <c r="CI293" s="160"/>
      <c r="CJ293" s="160"/>
      <c r="CK293" s="160"/>
      <c r="CL293" s="160"/>
      <c r="CM293" s="160"/>
      <c r="CN293" s="160"/>
      <c r="CO293" s="160"/>
      <c r="CP293" s="160"/>
      <c r="CQ293" s="160"/>
      <c r="CR293" s="160"/>
      <c r="CS293" s="160"/>
      <c r="CT293" s="160"/>
      <c r="CU293" s="160"/>
      <c r="CV293" s="160"/>
      <c r="CW293" s="160"/>
      <c r="CX293" s="160"/>
      <c r="CY293" s="160"/>
      <c r="CZ293" s="160"/>
      <c r="DA293" s="160"/>
      <c r="DB293" s="160"/>
      <c r="DC293" s="160"/>
      <c r="DD293" s="160"/>
      <c r="DE293" s="160"/>
      <c r="DF293" s="160"/>
      <c r="DG293" s="160"/>
      <c r="DH293" s="160"/>
      <c r="DI293" s="160"/>
      <c r="DJ293" s="160"/>
      <c r="DK293" s="160"/>
      <c r="DL293" s="160"/>
      <c r="DM293" s="160"/>
      <c r="DN293" s="160"/>
      <c r="DO293" s="160"/>
      <c r="DP293" s="160"/>
      <c r="DQ293" s="160"/>
      <c r="DR293" s="160"/>
      <c r="DS293" s="160"/>
      <c r="DT293" s="160"/>
      <c r="DU293" s="160"/>
      <c r="DV293" s="160"/>
      <c r="DW293" s="160"/>
      <c r="DX293" s="160"/>
      <c r="DY293" s="160"/>
      <c r="DZ293" s="160"/>
      <c r="EA293" s="160"/>
      <c r="EB293" s="160"/>
      <c r="EC293" s="160"/>
      <c r="ED293" s="160"/>
      <c r="EE293" s="160"/>
      <c r="EF293" s="160"/>
      <c r="EG293" s="160"/>
    </row>
    <row r="294" spans="29:137" s="162" customFormat="1">
      <c r="AC294" s="171"/>
      <c r="AD294" s="164"/>
      <c r="AE294" s="164"/>
      <c r="AF294" s="164"/>
      <c r="AG294" s="164"/>
      <c r="AH294" s="164"/>
      <c r="AI294" s="164"/>
      <c r="AJ294" s="164"/>
      <c r="AK294" s="164"/>
      <c r="AL294" s="160"/>
      <c r="AM294" s="160"/>
      <c r="AN294" s="160"/>
      <c r="AO294" s="160"/>
      <c r="AP294" s="160"/>
      <c r="AQ294" s="160"/>
      <c r="AR294" s="160"/>
      <c r="AS294" s="160"/>
      <c r="AT294" s="160"/>
      <c r="AU294" s="160"/>
      <c r="AV294" s="160"/>
      <c r="AW294" s="160"/>
      <c r="AX294" s="160"/>
      <c r="AY294" s="160"/>
      <c r="AZ294" s="160"/>
      <c r="BA294" s="160"/>
      <c r="BB294" s="160"/>
      <c r="BC294" s="160"/>
      <c r="BD294" s="160"/>
      <c r="BE294" s="160"/>
      <c r="BF294" s="160"/>
      <c r="BG294" s="160"/>
      <c r="BH294" s="160"/>
      <c r="BI294" s="160"/>
      <c r="BJ294" s="160"/>
      <c r="BK294" s="160"/>
      <c r="BL294" s="160"/>
      <c r="BM294" s="160"/>
      <c r="BN294" s="160"/>
      <c r="BO294" s="160"/>
      <c r="BP294" s="160"/>
      <c r="BQ294" s="160"/>
      <c r="BR294" s="160"/>
      <c r="BS294" s="160"/>
      <c r="BT294" s="160"/>
      <c r="BU294" s="160"/>
      <c r="BV294" s="160"/>
      <c r="BW294" s="160"/>
      <c r="BX294" s="160"/>
      <c r="BY294" s="160"/>
      <c r="BZ294" s="160"/>
      <c r="CA294" s="160"/>
      <c r="CB294" s="160"/>
      <c r="CC294" s="160"/>
      <c r="CD294" s="160"/>
      <c r="CE294" s="160"/>
      <c r="CF294" s="160"/>
      <c r="CG294" s="160"/>
      <c r="CH294" s="160"/>
      <c r="CI294" s="160"/>
      <c r="CJ294" s="160"/>
      <c r="CK294" s="160"/>
      <c r="CL294" s="160"/>
      <c r="CM294" s="160"/>
      <c r="CN294" s="160"/>
      <c r="CO294" s="160"/>
      <c r="CP294" s="160"/>
      <c r="CQ294" s="160"/>
      <c r="CR294" s="160"/>
      <c r="CS294" s="160"/>
      <c r="CT294" s="160"/>
      <c r="CU294" s="160"/>
      <c r="CV294" s="160"/>
      <c r="CW294" s="160"/>
      <c r="CX294" s="160"/>
      <c r="CY294" s="160"/>
      <c r="CZ294" s="160"/>
      <c r="DA294" s="160"/>
      <c r="DB294" s="160"/>
      <c r="DC294" s="160"/>
      <c r="DD294" s="160"/>
      <c r="DE294" s="160"/>
      <c r="DF294" s="160"/>
      <c r="DG294" s="160"/>
      <c r="DH294" s="160"/>
      <c r="DI294" s="160"/>
      <c r="DJ294" s="160"/>
      <c r="DK294" s="160"/>
      <c r="DL294" s="160"/>
      <c r="DM294" s="160"/>
      <c r="DN294" s="160"/>
      <c r="DO294" s="160"/>
      <c r="DP294" s="160"/>
      <c r="DQ294" s="160"/>
      <c r="DR294" s="160"/>
      <c r="DS294" s="160"/>
      <c r="DT294" s="160"/>
      <c r="DU294" s="160"/>
      <c r="DV294" s="160"/>
      <c r="DW294" s="160"/>
      <c r="DX294" s="160"/>
      <c r="DY294" s="160"/>
      <c r="DZ294" s="160"/>
      <c r="EA294" s="160"/>
      <c r="EB294" s="160"/>
      <c r="EC294" s="160"/>
      <c r="ED294" s="160"/>
      <c r="EE294" s="160"/>
      <c r="EF294" s="160"/>
      <c r="EG294" s="160"/>
    </row>
    <row r="295" spans="29:137" s="162" customFormat="1">
      <c r="AC295" s="171"/>
      <c r="AD295" s="164"/>
      <c r="AE295" s="164"/>
      <c r="AF295" s="164"/>
      <c r="AG295" s="164"/>
      <c r="AH295" s="164"/>
      <c r="AI295" s="164"/>
      <c r="AJ295" s="164"/>
      <c r="AK295" s="164"/>
      <c r="AL295" s="160"/>
      <c r="AM295" s="160"/>
      <c r="AN295" s="160"/>
      <c r="AO295" s="160"/>
      <c r="AP295" s="160"/>
      <c r="AQ295" s="160"/>
      <c r="AR295" s="160"/>
      <c r="AS295" s="160"/>
      <c r="AT295" s="160"/>
      <c r="AU295" s="160"/>
      <c r="AV295" s="160"/>
      <c r="AW295" s="160"/>
      <c r="AX295" s="160"/>
      <c r="AY295" s="160"/>
      <c r="AZ295" s="160"/>
      <c r="BA295" s="160"/>
      <c r="BB295" s="160"/>
      <c r="BC295" s="160"/>
      <c r="BD295" s="160"/>
      <c r="BE295" s="160"/>
      <c r="BF295" s="160"/>
      <c r="BG295" s="160"/>
      <c r="BH295" s="160"/>
      <c r="BI295" s="160"/>
      <c r="BJ295" s="160"/>
      <c r="BK295" s="160"/>
      <c r="BL295" s="160"/>
      <c r="BM295" s="160"/>
      <c r="BN295" s="160"/>
      <c r="BO295" s="160"/>
      <c r="BP295" s="160"/>
      <c r="BQ295" s="160"/>
      <c r="BR295" s="160"/>
      <c r="BS295" s="160"/>
      <c r="BT295" s="160"/>
      <c r="BU295" s="160"/>
      <c r="BV295" s="160"/>
      <c r="BW295" s="160"/>
      <c r="BX295" s="160"/>
      <c r="BY295" s="160"/>
      <c r="BZ295" s="160"/>
      <c r="CA295" s="160"/>
      <c r="CB295" s="160"/>
      <c r="CC295" s="160"/>
      <c r="CD295" s="160"/>
      <c r="CE295" s="160"/>
      <c r="CF295" s="160"/>
      <c r="CG295" s="160"/>
      <c r="CH295" s="160"/>
      <c r="CI295" s="160"/>
      <c r="CJ295" s="160"/>
      <c r="CK295" s="160"/>
      <c r="CL295" s="160"/>
      <c r="CM295" s="160"/>
      <c r="CN295" s="160"/>
      <c r="CO295" s="160"/>
      <c r="CP295" s="160"/>
      <c r="CQ295" s="160"/>
      <c r="CR295" s="160"/>
      <c r="CS295" s="160"/>
      <c r="CT295" s="160"/>
      <c r="CU295" s="160"/>
      <c r="CV295" s="160"/>
      <c r="CW295" s="160"/>
      <c r="CX295" s="160"/>
      <c r="CY295" s="160"/>
      <c r="CZ295" s="160"/>
      <c r="DA295" s="160"/>
      <c r="DB295" s="160"/>
      <c r="DC295" s="160"/>
      <c r="DD295" s="160"/>
      <c r="DE295" s="160"/>
      <c r="DF295" s="160"/>
      <c r="DG295" s="160"/>
      <c r="DH295" s="160"/>
      <c r="DI295" s="160"/>
      <c r="DJ295" s="160"/>
      <c r="DK295" s="160"/>
      <c r="DL295" s="160"/>
      <c r="DM295" s="160"/>
      <c r="DN295" s="160"/>
      <c r="DO295" s="160"/>
      <c r="DP295" s="160"/>
      <c r="DQ295" s="160"/>
      <c r="DR295" s="160"/>
      <c r="DS295" s="160"/>
      <c r="DT295" s="160"/>
      <c r="DU295" s="160"/>
      <c r="DV295" s="160"/>
      <c r="DW295" s="160"/>
      <c r="DX295" s="160"/>
      <c r="DY295" s="160"/>
      <c r="DZ295" s="160"/>
      <c r="EA295" s="160"/>
      <c r="EB295" s="160"/>
      <c r="EC295" s="160"/>
      <c r="ED295" s="160"/>
      <c r="EE295" s="160"/>
      <c r="EF295" s="160"/>
      <c r="EG295" s="160"/>
    </row>
    <row r="296" spans="29:137" s="162" customFormat="1">
      <c r="AC296" s="171"/>
      <c r="AD296" s="164"/>
      <c r="AE296" s="164"/>
      <c r="AF296" s="164"/>
      <c r="AG296" s="164"/>
      <c r="AH296" s="164"/>
      <c r="AI296" s="164"/>
      <c r="AJ296" s="164"/>
      <c r="AK296" s="164"/>
      <c r="AL296" s="160"/>
      <c r="AM296" s="160"/>
      <c r="AN296" s="160"/>
      <c r="AO296" s="160"/>
      <c r="AP296" s="160"/>
      <c r="AQ296" s="160"/>
      <c r="AR296" s="160"/>
      <c r="AS296" s="160"/>
      <c r="AT296" s="160"/>
      <c r="AU296" s="160"/>
      <c r="AV296" s="160"/>
      <c r="AW296" s="160"/>
      <c r="AX296" s="160"/>
      <c r="AY296" s="160"/>
      <c r="AZ296" s="160"/>
      <c r="BA296" s="160"/>
      <c r="BB296" s="160"/>
      <c r="BC296" s="160"/>
      <c r="BD296" s="160"/>
      <c r="BE296" s="160"/>
      <c r="BF296" s="160"/>
      <c r="BG296" s="160"/>
      <c r="BH296" s="160"/>
      <c r="BI296" s="160"/>
      <c r="BJ296" s="160"/>
      <c r="BK296" s="160"/>
      <c r="BL296" s="160"/>
      <c r="BM296" s="160"/>
      <c r="BN296" s="160"/>
      <c r="BO296" s="160"/>
      <c r="BP296" s="160"/>
      <c r="BQ296" s="160"/>
      <c r="BR296" s="160"/>
      <c r="BS296" s="160"/>
      <c r="BT296" s="160"/>
      <c r="BU296" s="160"/>
      <c r="BV296" s="160"/>
      <c r="BW296" s="160"/>
      <c r="BX296" s="160"/>
      <c r="BY296" s="160"/>
      <c r="BZ296" s="160"/>
      <c r="CA296" s="160"/>
      <c r="CB296" s="160"/>
      <c r="CC296" s="160"/>
      <c r="CD296" s="160"/>
      <c r="CE296" s="160"/>
      <c r="CF296" s="160"/>
      <c r="CG296" s="160"/>
      <c r="CH296" s="160"/>
      <c r="CI296" s="160"/>
      <c r="CJ296" s="160"/>
      <c r="CK296" s="160"/>
      <c r="CL296" s="160"/>
      <c r="CM296" s="160"/>
      <c r="CN296" s="160"/>
      <c r="CO296" s="160"/>
      <c r="CP296" s="160"/>
      <c r="CQ296" s="160"/>
      <c r="CR296" s="160"/>
      <c r="CS296" s="160"/>
      <c r="CT296" s="160"/>
      <c r="CU296" s="160"/>
      <c r="CV296" s="160"/>
      <c r="CW296" s="160"/>
      <c r="CX296" s="160"/>
      <c r="CY296" s="160"/>
      <c r="CZ296" s="160"/>
      <c r="DA296" s="160"/>
      <c r="DB296" s="160"/>
      <c r="DC296" s="160"/>
      <c r="DD296" s="160"/>
      <c r="DE296" s="160"/>
      <c r="DF296" s="160"/>
      <c r="DG296" s="160"/>
      <c r="DH296" s="160"/>
      <c r="DI296" s="160"/>
      <c r="DJ296" s="160"/>
      <c r="DK296" s="160"/>
      <c r="DL296" s="160"/>
      <c r="DM296" s="160"/>
      <c r="DN296" s="160"/>
      <c r="DO296" s="160"/>
      <c r="DP296" s="160"/>
      <c r="DQ296" s="160"/>
      <c r="DR296" s="160"/>
      <c r="DS296" s="160"/>
      <c r="DT296" s="160"/>
      <c r="DU296" s="160"/>
      <c r="DV296" s="160"/>
      <c r="DW296" s="160"/>
      <c r="DX296" s="160"/>
      <c r="DY296" s="160"/>
      <c r="DZ296" s="160"/>
      <c r="EA296" s="160"/>
      <c r="EB296" s="160"/>
      <c r="EC296" s="160"/>
      <c r="ED296" s="160"/>
      <c r="EE296" s="160"/>
      <c r="EF296" s="160"/>
      <c r="EG296" s="160"/>
    </row>
    <row r="297" spans="29:137" s="162" customFormat="1">
      <c r="AC297" s="171"/>
      <c r="AD297" s="164"/>
      <c r="AE297" s="164"/>
      <c r="AF297" s="164"/>
      <c r="AG297" s="164"/>
      <c r="AH297" s="164"/>
      <c r="AI297" s="164"/>
      <c r="AJ297" s="164"/>
      <c r="AK297" s="164"/>
      <c r="AL297" s="160"/>
      <c r="AM297" s="160"/>
      <c r="AN297" s="160"/>
      <c r="AO297" s="160"/>
      <c r="AP297" s="160"/>
      <c r="AQ297" s="160"/>
      <c r="AR297" s="160"/>
      <c r="AS297" s="160"/>
      <c r="AT297" s="160"/>
      <c r="AU297" s="160"/>
      <c r="AV297" s="160"/>
      <c r="AW297" s="160"/>
      <c r="AX297" s="160"/>
      <c r="AY297" s="160"/>
      <c r="AZ297" s="160"/>
      <c r="BA297" s="160"/>
      <c r="BB297" s="160"/>
      <c r="BC297" s="160"/>
      <c r="BD297" s="160"/>
      <c r="BE297" s="160"/>
      <c r="BF297" s="160"/>
      <c r="BG297" s="160"/>
      <c r="BH297" s="160"/>
      <c r="BI297" s="160"/>
      <c r="BJ297" s="160"/>
      <c r="BK297" s="160"/>
      <c r="BL297" s="160"/>
      <c r="BM297" s="160"/>
      <c r="BN297" s="160"/>
      <c r="BO297" s="160"/>
      <c r="BP297" s="160"/>
      <c r="BQ297" s="160"/>
      <c r="BR297" s="160"/>
      <c r="BS297" s="160"/>
      <c r="BT297" s="160"/>
      <c r="BU297" s="160"/>
      <c r="BV297" s="160"/>
      <c r="BW297" s="160"/>
      <c r="BX297" s="160"/>
      <c r="BY297" s="160"/>
      <c r="BZ297" s="160"/>
      <c r="CA297" s="160"/>
      <c r="CB297" s="160"/>
      <c r="CC297" s="160"/>
      <c r="CD297" s="160"/>
      <c r="CE297" s="160"/>
      <c r="CF297" s="160"/>
      <c r="CG297" s="160"/>
      <c r="CH297" s="160"/>
      <c r="CI297" s="160"/>
      <c r="CJ297" s="160"/>
      <c r="CK297" s="160"/>
      <c r="CL297" s="160"/>
      <c r="CM297" s="160"/>
      <c r="CN297" s="160"/>
      <c r="CO297" s="160"/>
      <c r="CP297" s="160"/>
      <c r="CQ297" s="160"/>
      <c r="CR297" s="160"/>
      <c r="CS297" s="160"/>
      <c r="CT297" s="160"/>
      <c r="CU297" s="160"/>
      <c r="CV297" s="160"/>
      <c r="CW297" s="160"/>
      <c r="CX297" s="160"/>
      <c r="CY297" s="160"/>
      <c r="CZ297" s="160"/>
      <c r="DA297" s="160"/>
      <c r="DB297" s="160"/>
      <c r="DC297" s="160"/>
      <c r="DD297" s="160"/>
      <c r="DE297" s="160"/>
      <c r="DF297" s="160"/>
      <c r="DG297" s="160"/>
      <c r="DH297" s="160"/>
      <c r="DI297" s="160"/>
      <c r="DJ297" s="160"/>
      <c r="DK297" s="160"/>
      <c r="DL297" s="160"/>
      <c r="DM297" s="160"/>
      <c r="DN297" s="160"/>
      <c r="DO297" s="160"/>
      <c r="DP297" s="160"/>
      <c r="DQ297" s="160"/>
      <c r="DR297" s="160"/>
      <c r="DS297" s="160"/>
      <c r="DT297" s="160"/>
      <c r="DU297" s="160"/>
      <c r="DV297" s="160"/>
      <c r="DW297" s="160"/>
      <c r="DX297" s="160"/>
      <c r="DY297" s="160"/>
      <c r="DZ297" s="160"/>
      <c r="EA297" s="160"/>
      <c r="EB297" s="160"/>
      <c r="EC297" s="160"/>
      <c r="ED297" s="160"/>
      <c r="EE297" s="160"/>
      <c r="EF297" s="160"/>
      <c r="EG297" s="160"/>
    </row>
    <row r="298" spans="29:137" s="162" customFormat="1">
      <c r="AC298" s="171"/>
      <c r="AD298" s="164"/>
      <c r="AE298" s="164"/>
      <c r="AF298" s="164"/>
      <c r="AG298" s="164"/>
      <c r="AH298" s="164"/>
      <c r="AI298" s="164"/>
      <c r="AJ298" s="164"/>
      <c r="AK298" s="164"/>
      <c r="AL298" s="160"/>
      <c r="AM298" s="160"/>
      <c r="AN298" s="160"/>
      <c r="AO298" s="160"/>
      <c r="AP298" s="160"/>
      <c r="AQ298" s="160"/>
      <c r="AR298" s="160"/>
      <c r="AS298" s="160"/>
      <c r="AT298" s="160"/>
      <c r="AU298" s="160"/>
      <c r="AV298" s="160"/>
      <c r="AW298" s="160"/>
      <c r="AX298" s="160"/>
      <c r="AY298" s="160"/>
      <c r="AZ298" s="160"/>
      <c r="BA298" s="160"/>
      <c r="BB298" s="160"/>
      <c r="BC298" s="160"/>
      <c r="BD298" s="160"/>
      <c r="BE298" s="160"/>
      <c r="BF298" s="160"/>
      <c r="BG298" s="160"/>
      <c r="BH298" s="160"/>
      <c r="BI298" s="160"/>
      <c r="BJ298" s="160"/>
      <c r="BK298" s="160"/>
      <c r="BL298" s="160"/>
      <c r="BM298" s="160"/>
      <c r="BN298" s="160"/>
      <c r="BO298" s="160"/>
      <c r="BP298" s="160"/>
      <c r="BQ298" s="160"/>
      <c r="BR298" s="160"/>
      <c r="BS298" s="160"/>
      <c r="BT298" s="160"/>
      <c r="BU298" s="160"/>
      <c r="BV298" s="160"/>
      <c r="BW298" s="160"/>
      <c r="BX298" s="160"/>
      <c r="BY298" s="160"/>
      <c r="BZ298" s="160"/>
      <c r="CA298" s="160"/>
      <c r="CB298" s="160"/>
      <c r="CC298" s="160"/>
      <c r="CD298" s="160"/>
      <c r="CE298" s="160"/>
      <c r="CF298" s="160"/>
      <c r="CG298" s="160"/>
      <c r="CH298" s="160"/>
      <c r="CI298" s="160"/>
      <c r="CJ298" s="160"/>
      <c r="CK298" s="160"/>
      <c r="CL298" s="160"/>
      <c r="CM298" s="160"/>
      <c r="CN298" s="160"/>
      <c r="CO298" s="160"/>
      <c r="CP298" s="160"/>
      <c r="CQ298" s="160"/>
      <c r="CR298" s="160"/>
      <c r="CS298" s="160"/>
      <c r="CT298" s="160"/>
      <c r="CU298" s="160"/>
      <c r="CV298" s="160"/>
      <c r="CW298" s="160"/>
      <c r="CX298" s="160"/>
      <c r="CY298" s="160"/>
      <c r="CZ298" s="160"/>
      <c r="DA298" s="160"/>
      <c r="DB298" s="160"/>
      <c r="DC298" s="160"/>
      <c r="DD298" s="160"/>
      <c r="DE298" s="160"/>
      <c r="DF298" s="160"/>
      <c r="DG298" s="160"/>
      <c r="DH298" s="160"/>
      <c r="DI298" s="160"/>
      <c r="DJ298" s="160"/>
      <c r="DK298" s="160"/>
      <c r="DL298" s="160"/>
      <c r="DM298" s="160"/>
      <c r="DN298" s="160"/>
      <c r="DO298" s="160"/>
      <c r="DP298" s="160"/>
      <c r="DQ298" s="160"/>
      <c r="DR298" s="160"/>
      <c r="DS298" s="160"/>
      <c r="DT298" s="160"/>
      <c r="DU298" s="160"/>
      <c r="DV298" s="160"/>
      <c r="DW298" s="160"/>
      <c r="DX298" s="160"/>
      <c r="DY298" s="160"/>
      <c r="DZ298" s="160"/>
      <c r="EA298" s="160"/>
      <c r="EB298" s="160"/>
      <c r="EC298" s="160"/>
      <c r="ED298" s="160"/>
      <c r="EE298" s="160"/>
      <c r="EF298" s="160"/>
      <c r="EG298" s="160"/>
    </row>
    <row r="299" spans="29:137" s="162" customFormat="1">
      <c r="AC299" s="171"/>
      <c r="AD299" s="164"/>
      <c r="AE299" s="164"/>
      <c r="AF299" s="164"/>
      <c r="AG299" s="164"/>
      <c r="AH299" s="164"/>
      <c r="AI299" s="164"/>
      <c r="AJ299" s="164"/>
      <c r="AK299" s="164"/>
      <c r="AL299" s="160"/>
      <c r="AM299" s="160"/>
      <c r="AN299" s="160"/>
      <c r="AO299" s="160"/>
      <c r="AP299" s="160"/>
      <c r="AQ299" s="160"/>
      <c r="AR299" s="160"/>
      <c r="AS299" s="160"/>
      <c r="AT299" s="160"/>
      <c r="AU299" s="160"/>
      <c r="AV299" s="160"/>
      <c r="AW299" s="160"/>
      <c r="AX299" s="160"/>
      <c r="AY299" s="160"/>
      <c r="AZ299" s="160"/>
      <c r="BA299" s="160"/>
      <c r="BB299" s="160"/>
      <c r="BC299" s="160"/>
      <c r="BD299" s="160"/>
      <c r="BE299" s="160"/>
      <c r="BF299" s="160"/>
      <c r="BG299" s="160"/>
      <c r="BH299" s="160"/>
      <c r="BI299" s="160"/>
      <c r="BJ299" s="160"/>
      <c r="BK299" s="160"/>
      <c r="BL299" s="160"/>
      <c r="BM299" s="160"/>
      <c r="BN299" s="160"/>
      <c r="BO299" s="160"/>
      <c r="BP299" s="160"/>
      <c r="BQ299" s="160"/>
      <c r="BR299" s="160"/>
      <c r="BS299" s="160"/>
      <c r="BT299" s="160"/>
      <c r="BU299" s="160"/>
      <c r="BV299" s="160"/>
      <c r="BW299" s="160"/>
      <c r="BX299" s="160"/>
      <c r="BY299" s="160"/>
      <c r="BZ299" s="160"/>
      <c r="CA299" s="160"/>
      <c r="CB299" s="160"/>
      <c r="CC299" s="160"/>
      <c r="CD299" s="160"/>
      <c r="CE299" s="160"/>
      <c r="CF299" s="160"/>
      <c r="CG299" s="160"/>
      <c r="CH299" s="160"/>
      <c r="CI299" s="160"/>
      <c r="CJ299" s="160"/>
      <c r="CK299" s="160"/>
      <c r="CL299" s="160"/>
      <c r="CM299" s="160"/>
      <c r="CN299" s="160"/>
      <c r="CO299" s="160"/>
      <c r="CP299" s="160"/>
      <c r="CQ299" s="160"/>
      <c r="CR299" s="160"/>
      <c r="CS299" s="160"/>
      <c r="CT299" s="160"/>
      <c r="CU299" s="160"/>
      <c r="CV299" s="160"/>
      <c r="CW299" s="160"/>
      <c r="CX299" s="160"/>
      <c r="CY299" s="160"/>
      <c r="CZ299" s="160"/>
      <c r="DA299" s="160"/>
      <c r="DB299" s="160"/>
      <c r="DC299" s="160"/>
      <c r="DD299" s="160"/>
      <c r="DE299" s="160"/>
      <c r="DF299" s="160"/>
      <c r="DG299" s="160"/>
      <c r="DH299" s="160"/>
      <c r="DI299" s="160"/>
      <c r="DJ299" s="160"/>
      <c r="DK299" s="160"/>
      <c r="DL299" s="160"/>
      <c r="DM299" s="160"/>
      <c r="DN299" s="160"/>
      <c r="DO299" s="160"/>
      <c r="DP299" s="160"/>
      <c r="DQ299" s="160"/>
      <c r="DR299" s="160"/>
      <c r="DS299" s="160"/>
      <c r="DT299" s="160"/>
      <c r="DU299" s="160"/>
      <c r="DV299" s="160"/>
      <c r="DW299" s="160"/>
      <c r="DX299" s="160"/>
      <c r="DY299" s="160"/>
      <c r="DZ299" s="160"/>
      <c r="EA299" s="160"/>
      <c r="EB299" s="160"/>
      <c r="EC299" s="160"/>
      <c r="ED299" s="160"/>
      <c r="EE299" s="160"/>
      <c r="EF299" s="160"/>
      <c r="EG299" s="160"/>
    </row>
    <row r="300" spans="29:137" s="162" customFormat="1">
      <c r="AC300" s="171"/>
      <c r="AD300" s="164"/>
      <c r="AE300" s="164"/>
      <c r="AF300" s="164"/>
      <c r="AG300" s="164"/>
      <c r="AH300" s="164"/>
      <c r="AI300" s="164"/>
      <c r="AJ300" s="164"/>
      <c r="AK300" s="164"/>
      <c r="AL300" s="160"/>
      <c r="AM300" s="160"/>
      <c r="AN300" s="160"/>
      <c r="AO300" s="160"/>
      <c r="AP300" s="160"/>
      <c r="AQ300" s="160"/>
      <c r="AR300" s="160"/>
      <c r="AS300" s="160"/>
      <c r="AT300" s="160"/>
      <c r="AU300" s="160"/>
      <c r="AV300" s="160"/>
      <c r="AW300" s="160"/>
      <c r="AX300" s="160"/>
      <c r="AY300" s="160"/>
      <c r="AZ300" s="160"/>
      <c r="BA300" s="160"/>
      <c r="BB300" s="160"/>
      <c r="BC300" s="160"/>
      <c r="BD300" s="160"/>
      <c r="BE300" s="160"/>
      <c r="BF300" s="160"/>
      <c r="BG300" s="160"/>
      <c r="BH300" s="160"/>
      <c r="BI300" s="160"/>
      <c r="BJ300" s="160"/>
      <c r="BK300" s="160"/>
      <c r="BL300" s="160"/>
      <c r="BM300" s="160"/>
      <c r="BN300" s="160"/>
      <c r="BO300" s="160"/>
      <c r="BP300" s="160"/>
      <c r="BQ300" s="160"/>
      <c r="BR300" s="160"/>
      <c r="BS300" s="160"/>
      <c r="BT300" s="160"/>
      <c r="BU300" s="160"/>
      <c r="BV300" s="160"/>
      <c r="BW300" s="160"/>
      <c r="BX300" s="160"/>
      <c r="BY300" s="160"/>
      <c r="BZ300" s="160"/>
      <c r="CA300" s="160"/>
      <c r="CB300" s="160"/>
      <c r="CC300" s="160"/>
      <c r="CD300" s="160"/>
      <c r="CE300" s="160"/>
      <c r="CF300" s="160"/>
      <c r="CG300" s="160"/>
      <c r="CH300" s="160"/>
      <c r="CI300" s="160"/>
      <c r="CJ300" s="160"/>
      <c r="CK300" s="160"/>
      <c r="CL300" s="160"/>
      <c r="CM300" s="160"/>
      <c r="CN300" s="160"/>
      <c r="CO300" s="160"/>
      <c r="CP300" s="160"/>
      <c r="CQ300" s="160"/>
      <c r="CR300" s="160"/>
      <c r="CS300" s="160"/>
      <c r="CT300" s="160"/>
      <c r="CU300" s="160"/>
      <c r="CV300" s="160"/>
      <c r="CW300" s="160"/>
      <c r="CX300" s="160"/>
      <c r="CY300" s="160"/>
      <c r="CZ300" s="160"/>
      <c r="DA300" s="160"/>
      <c r="DB300" s="160"/>
      <c r="DC300" s="160"/>
      <c r="DD300" s="160"/>
      <c r="DE300" s="160"/>
      <c r="DF300" s="160"/>
      <c r="DG300" s="160"/>
      <c r="DH300" s="160"/>
      <c r="DI300" s="160"/>
      <c r="DJ300" s="160"/>
      <c r="DK300" s="160"/>
      <c r="DL300" s="160"/>
      <c r="DM300" s="160"/>
      <c r="DN300" s="160"/>
      <c r="DO300" s="160"/>
      <c r="DP300" s="160"/>
      <c r="DQ300" s="160"/>
      <c r="DR300" s="160"/>
      <c r="DS300" s="160"/>
      <c r="DT300" s="160"/>
      <c r="DU300" s="160"/>
      <c r="DV300" s="160"/>
      <c r="DW300" s="160"/>
      <c r="DX300" s="160"/>
      <c r="DY300" s="160"/>
      <c r="DZ300" s="160"/>
      <c r="EA300" s="160"/>
      <c r="EB300" s="160"/>
      <c r="EC300" s="160"/>
      <c r="ED300" s="160"/>
      <c r="EE300" s="160"/>
      <c r="EF300" s="160"/>
      <c r="EG300" s="160"/>
    </row>
    <row r="301" spans="29:137" s="162" customFormat="1">
      <c r="AC301" s="171"/>
      <c r="AD301" s="164"/>
      <c r="AE301" s="164"/>
      <c r="AF301" s="164"/>
      <c r="AG301" s="164"/>
      <c r="AH301" s="164"/>
      <c r="AI301" s="164"/>
      <c r="AJ301" s="164"/>
      <c r="AK301" s="164"/>
      <c r="AL301" s="160"/>
      <c r="AM301" s="160"/>
      <c r="AN301" s="160"/>
      <c r="AO301" s="160"/>
      <c r="AP301" s="160"/>
      <c r="AQ301" s="160"/>
      <c r="AR301" s="160"/>
      <c r="AS301" s="160"/>
      <c r="AT301" s="160"/>
      <c r="AU301" s="160"/>
      <c r="AV301" s="160"/>
      <c r="AW301" s="160"/>
      <c r="AX301" s="160"/>
      <c r="AY301" s="160"/>
      <c r="AZ301" s="160"/>
      <c r="BA301" s="160"/>
      <c r="BB301" s="160"/>
      <c r="BC301" s="160"/>
      <c r="BD301" s="160"/>
      <c r="BE301" s="160"/>
      <c r="BF301" s="160"/>
      <c r="BG301" s="160"/>
      <c r="BH301" s="160"/>
      <c r="BI301" s="160"/>
      <c r="BJ301" s="160"/>
      <c r="BK301" s="160"/>
      <c r="BL301" s="160"/>
      <c r="BM301" s="160"/>
      <c r="BN301" s="160"/>
      <c r="BO301" s="160"/>
      <c r="BP301" s="160"/>
      <c r="BQ301" s="160"/>
      <c r="BR301" s="160"/>
      <c r="BS301" s="160"/>
      <c r="BT301" s="160"/>
      <c r="BU301" s="160"/>
      <c r="BV301" s="160"/>
      <c r="BW301" s="160"/>
      <c r="BX301" s="160"/>
      <c r="BY301" s="160"/>
      <c r="BZ301" s="160"/>
      <c r="CA301" s="160"/>
      <c r="CB301" s="160"/>
      <c r="CC301" s="160"/>
      <c r="CD301" s="160"/>
      <c r="CE301" s="160"/>
      <c r="CF301" s="160"/>
      <c r="CG301" s="160"/>
      <c r="CH301" s="160"/>
      <c r="CI301" s="160"/>
      <c r="CJ301" s="160"/>
      <c r="CK301" s="160"/>
      <c r="CL301" s="160"/>
      <c r="CM301" s="160"/>
      <c r="CN301" s="160"/>
      <c r="CO301" s="160"/>
      <c r="CP301" s="160"/>
      <c r="CQ301" s="160"/>
      <c r="CR301" s="160"/>
      <c r="CS301" s="160"/>
      <c r="CT301" s="160"/>
      <c r="CU301" s="160"/>
      <c r="CV301" s="160"/>
      <c r="CW301" s="160"/>
      <c r="CX301" s="160"/>
      <c r="CY301" s="160"/>
      <c r="CZ301" s="160"/>
      <c r="DA301" s="160"/>
      <c r="DB301" s="160"/>
      <c r="DC301" s="160"/>
      <c r="DD301" s="160"/>
      <c r="DE301" s="160"/>
      <c r="DF301" s="160"/>
      <c r="DG301" s="160"/>
      <c r="DH301" s="160"/>
      <c r="DI301" s="160"/>
      <c r="DJ301" s="160"/>
      <c r="DK301" s="160"/>
      <c r="DL301" s="160"/>
      <c r="DM301" s="160"/>
      <c r="DN301" s="160"/>
      <c r="DO301" s="160"/>
      <c r="DP301" s="160"/>
      <c r="DQ301" s="160"/>
      <c r="DR301" s="160"/>
      <c r="DS301" s="160"/>
      <c r="DT301" s="160"/>
      <c r="DU301" s="160"/>
      <c r="DV301" s="160"/>
      <c r="DW301" s="160"/>
      <c r="DX301" s="160"/>
      <c r="DY301" s="160"/>
      <c r="DZ301" s="160"/>
      <c r="EA301" s="160"/>
      <c r="EB301" s="160"/>
      <c r="EC301" s="160"/>
      <c r="ED301" s="160"/>
      <c r="EE301" s="160"/>
      <c r="EF301" s="160"/>
      <c r="EG301" s="160"/>
    </row>
    <row r="302" spans="29:137" s="162" customFormat="1">
      <c r="AC302" s="171"/>
      <c r="AD302" s="164"/>
      <c r="AE302" s="164"/>
      <c r="AF302" s="164"/>
      <c r="AG302" s="164"/>
      <c r="AH302" s="164"/>
      <c r="AI302" s="164"/>
      <c r="AJ302" s="164"/>
      <c r="AK302" s="164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  <c r="BE302" s="160"/>
      <c r="BF302" s="160"/>
      <c r="BG302" s="160"/>
      <c r="BH302" s="160"/>
      <c r="BI302" s="160"/>
      <c r="BJ302" s="160"/>
      <c r="BK302" s="160"/>
      <c r="BL302" s="160"/>
      <c r="BM302" s="160"/>
      <c r="BN302" s="160"/>
      <c r="BO302" s="160"/>
      <c r="BP302" s="160"/>
      <c r="BQ302" s="160"/>
      <c r="BR302" s="160"/>
      <c r="BS302" s="160"/>
      <c r="BT302" s="160"/>
      <c r="BU302" s="160"/>
      <c r="BV302" s="160"/>
      <c r="BW302" s="160"/>
      <c r="BX302" s="160"/>
      <c r="BY302" s="160"/>
      <c r="BZ302" s="160"/>
      <c r="CA302" s="160"/>
      <c r="CB302" s="160"/>
      <c r="CC302" s="160"/>
      <c r="CD302" s="160"/>
      <c r="CE302" s="160"/>
      <c r="CF302" s="160"/>
      <c r="CG302" s="160"/>
      <c r="CH302" s="160"/>
      <c r="CI302" s="160"/>
      <c r="CJ302" s="160"/>
      <c r="CK302" s="160"/>
      <c r="CL302" s="160"/>
      <c r="CM302" s="160"/>
      <c r="CN302" s="160"/>
      <c r="CO302" s="160"/>
      <c r="CP302" s="160"/>
      <c r="CQ302" s="160"/>
      <c r="CR302" s="160"/>
      <c r="CS302" s="160"/>
      <c r="CT302" s="160"/>
      <c r="CU302" s="160"/>
      <c r="CV302" s="160"/>
      <c r="CW302" s="160"/>
      <c r="CX302" s="160"/>
      <c r="CY302" s="160"/>
      <c r="CZ302" s="160"/>
      <c r="DA302" s="160"/>
      <c r="DB302" s="160"/>
      <c r="DC302" s="160"/>
      <c r="DD302" s="160"/>
      <c r="DE302" s="160"/>
      <c r="DF302" s="160"/>
      <c r="DG302" s="160"/>
      <c r="DH302" s="160"/>
      <c r="DI302" s="160"/>
      <c r="DJ302" s="160"/>
      <c r="DK302" s="160"/>
      <c r="DL302" s="160"/>
      <c r="DM302" s="160"/>
      <c r="DN302" s="160"/>
      <c r="DO302" s="160"/>
      <c r="DP302" s="160"/>
      <c r="DQ302" s="160"/>
      <c r="DR302" s="160"/>
      <c r="DS302" s="160"/>
      <c r="DT302" s="160"/>
      <c r="DU302" s="160"/>
      <c r="DV302" s="160"/>
      <c r="DW302" s="160"/>
      <c r="DX302" s="160"/>
      <c r="DY302" s="160"/>
      <c r="DZ302" s="160"/>
      <c r="EA302" s="160"/>
      <c r="EB302" s="160"/>
      <c r="EC302" s="160"/>
      <c r="ED302" s="160"/>
      <c r="EE302" s="160"/>
      <c r="EF302" s="160"/>
      <c r="EG302" s="160"/>
    </row>
    <row r="303" spans="29:137" s="162" customFormat="1">
      <c r="AC303" s="171"/>
      <c r="AD303" s="164"/>
      <c r="AE303" s="164"/>
      <c r="AF303" s="164"/>
      <c r="AG303" s="164"/>
      <c r="AH303" s="164"/>
      <c r="AI303" s="164"/>
      <c r="AJ303" s="164"/>
      <c r="AK303" s="164"/>
      <c r="AL303" s="160"/>
      <c r="AM303" s="160"/>
      <c r="AN303" s="160"/>
      <c r="AO303" s="160"/>
      <c r="AP303" s="160"/>
      <c r="AQ303" s="160"/>
      <c r="AR303" s="160"/>
      <c r="AS303" s="160"/>
      <c r="AT303" s="160"/>
      <c r="AU303" s="160"/>
      <c r="AV303" s="160"/>
      <c r="AW303" s="160"/>
      <c r="AX303" s="160"/>
      <c r="AY303" s="160"/>
      <c r="AZ303" s="160"/>
      <c r="BA303" s="160"/>
      <c r="BB303" s="160"/>
      <c r="BC303" s="160"/>
      <c r="BD303" s="160"/>
      <c r="BE303" s="160"/>
      <c r="BF303" s="160"/>
      <c r="BG303" s="160"/>
      <c r="BH303" s="160"/>
      <c r="BI303" s="160"/>
      <c r="BJ303" s="160"/>
      <c r="BK303" s="160"/>
      <c r="BL303" s="160"/>
      <c r="BM303" s="160"/>
      <c r="BN303" s="160"/>
      <c r="BO303" s="160"/>
      <c r="BP303" s="160"/>
      <c r="BQ303" s="160"/>
      <c r="BR303" s="160"/>
      <c r="BS303" s="160"/>
      <c r="BT303" s="160"/>
      <c r="BU303" s="160"/>
      <c r="BV303" s="160"/>
      <c r="BW303" s="160"/>
      <c r="BX303" s="160"/>
      <c r="BY303" s="160"/>
      <c r="BZ303" s="160"/>
      <c r="CA303" s="160"/>
      <c r="CB303" s="160"/>
      <c r="CC303" s="160"/>
      <c r="CD303" s="160"/>
      <c r="CE303" s="160"/>
      <c r="CF303" s="160"/>
      <c r="CG303" s="160"/>
      <c r="CH303" s="160"/>
      <c r="CI303" s="160"/>
      <c r="CJ303" s="160"/>
      <c r="CK303" s="160"/>
      <c r="CL303" s="160"/>
      <c r="CM303" s="160"/>
      <c r="CN303" s="160"/>
      <c r="CO303" s="160"/>
      <c r="CP303" s="160"/>
      <c r="CQ303" s="160"/>
      <c r="CR303" s="160"/>
      <c r="CS303" s="160"/>
      <c r="CT303" s="160"/>
      <c r="CU303" s="160"/>
      <c r="CV303" s="160"/>
      <c r="CW303" s="160"/>
      <c r="CX303" s="160"/>
      <c r="CY303" s="160"/>
      <c r="CZ303" s="160"/>
      <c r="DA303" s="160"/>
      <c r="DB303" s="160"/>
      <c r="DC303" s="160"/>
      <c r="DD303" s="160"/>
      <c r="DE303" s="160"/>
      <c r="DF303" s="160"/>
      <c r="DG303" s="160"/>
      <c r="DH303" s="160"/>
      <c r="DI303" s="160"/>
      <c r="DJ303" s="160"/>
      <c r="DK303" s="160"/>
      <c r="DL303" s="160"/>
      <c r="DM303" s="160"/>
      <c r="DN303" s="160"/>
      <c r="DO303" s="160"/>
      <c r="DP303" s="160"/>
      <c r="DQ303" s="160"/>
      <c r="DR303" s="160"/>
      <c r="DS303" s="160"/>
      <c r="DT303" s="160"/>
      <c r="DU303" s="160"/>
      <c r="DV303" s="160"/>
      <c r="DW303" s="160"/>
      <c r="DX303" s="160"/>
      <c r="DY303" s="160"/>
      <c r="DZ303" s="160"/>
      <c r="EA303" s="160"/>
      <c r="EB303" s="160"/>
      <c r="EC303" s="160"/>
      <c r="ED303" s="160"/>
      <c r="EE303" s="160"/>
      <c r="EF303" s="160"/>
      <c r="EG303" s="160"/>
    </row>
    <row r="304" spans="29:137" s="162" customFormat="1">
      <c r="AC304" s="171"/>
      <c r="AD304" s="164"/>
      <c r="AE304" s="164"/>
      <c r="AF304" s="164"/>
      <c r="AG304" s="164"/>
      <c r="AH304" s="164"/>
      <c r="AI304" s="164"/>
      <c r="AJ304" s="164"/>
      <c r="AK304" s="164"/>
      <c r="AL304" s="160"/>
      <c r="AM304" s="160"/>
      <c r="AN304" s="160"/>
      <c r="AO304" s="160"/>
      <c r="AP304" s="160"/>
      <c r="AQ304" s="160"/>
      <c r="AR304" s="160"/>
      <c r="AS304" s="160"/>
      <c r="AT304" s="160"/>
      <c r="AU304" s="160"/>
      <c r="AV304" s="160"/>
      <c r="AW304" s="160"/>
      <c r="AX304" s="160"/>
      <c r="AY304" s="160"/>
      <c r="AZ304" s="160"/>
      <c r="BA304" s="160"/>
      <c r="BB304" s="160"/>
      <c r="BC304" s="160"/>
      <c r="BD304" s="160"/>
      <c r="BE304" s="160"/>
      <c r="BF304" s="160"/>
      <c r="BG304" s="160"/>
      <c r="BH304" s="160"/>
      <c r="BI304" s="160"/>
      <c r="BJ304" s="160"/>
      <c r="BK304" s="160"/>
      <c r="BL304" s="160"/>
      <c r="BM304" s="160"/>
      <c r="BN304" s="160"/>
      <c r="BO304" s="160"/>
      <c r="BP304" s="160"/>
      <c r="BQ304" s="160"/>
      <c r="BR304" s="160"/>
      <c r="BS304" s="160"/>
      <c r="BT304" s="160"/>
      <c r="BU304" s="160"/>
      <c r="BV304" s="160"/>
      <c r="BW304" s="160"/>
      <c r="BX304" s="160"/>
      <c r="BY304" s="160"/>
      <c r="BZ304" s="160"/>
      <c r="CA304" s="160"/>
      <c r="CB304" s="160"/>
      <c r="CC304" s="160"/>
      <c r="CD304" s="160"/>
      <c r="CE304" s="160"/>
      <c r="CF304" s="160"/>
      <c r="CG304" s="160"/>
      <c r="CH304" s="160"/>
      <c r="CI304" s="160"/>
      <c r="CJ304" s="160"/>
      <c r="CK304" s="160"/>
      <c r="CL304" s="160"/>
      <c r="CM304" s="160"/>
      <c r="CN304" s="160"/>
      <c r="CO304" s="160"/>
      <c r="CP304" s="160"/>
      <c r="CQ304" s="160"/>
      <c r="CR304" s="160"/>
      <c r="CS304" s="160"/>
      <c r="CT304" s="160"/>
      <c r="CU304" s="160"/>
      <c r="CV304" s="160"/>
      <c r="CW304" s="160"/>
      <c r="CX304" s="160"/>
      <c r="CY304" s="160"/>
      <c r="CZ304" s="160"/>
      <c r="DA304" s="160"/>
      <c r="DB304" s="160"/>
      <c r="DC304" s="160"/>
      <c r="DD304" s="160"/>
      <c r="DE304" s="160"/>
      <c r="DF304" s="160"/>
      <c r="DG304" s="160"/>
      <c r="DH304" s="160"/>
      <c r="DI304" s="160"/>
      <c r="DJ304" s="160"/>
      <c r="DK304" s="160"/>
      <c r="DL304" s="160"/>
      <c r="DM304" s="160"/>
      <c r="DN304" s="160"/>
      <c r="DO304" s="160"/>
      <c r="DP304" s="160"/>
      <c r="DQ304" s="160"/>
      <c r="DR304" s="160"/>
      <c r="DS304" s="160"/>
      <c r="DT304" s="160"/>
      <c r="DU304" s="160"/>
      <c r="DV304" s="160"/>
      <c r="DW304" s="160"/>
      <c r="DX304" s="160"/>
      <c r="DY304" s="160"/>
      <c r="DZ304" s="160"/>
      <c r="EA304" s="160"/>
      <c r="EB304" s="160"/>
      <c r="EC304" s="160"/>
      <c r="ED304" s="160"/>
      <c r="EE304" s="160"/>
      <c r="EF304" s="160"/>
      <c r="EG304" s="160"/>
    </row>
    <row r="305" spans="29:137" s="162" customFormat="1">
      <c r="AC305" s="171"/>
      <c r="AD305" s="164"/>
      <c r="AE305" s="164"/>
      <c r="AF305" s="164"/>
      <c r="AG305" s="164"/>
      <c r="AH305" s="164"/>
      <c r="AI305" s="164"/>
      <c r="AJ305" s="164"/>
      <c r="AK305" s="164"/>
      <c r="AL305" s="160"/>
      <c r="AM305" s="160"/>
      <c r="AN305" s="160"/>
      <c r="AO305" s="160"/>
      <c r="AP305" s="160"/>
      <c r="AQ305" s="160"/>
      <c r="AR305" s="160"/>
      <c r="AS305" s="160"/>
      <c r="AT305" s="160"/>
      <c r="AU305" s="160"/>
      <c r="AV305" s="160"/>
      <c r="AW305" s="160"/>
      <c r="AX305" s="160"/>
      <c r="AY305" s="160"/>
      <c r="AZ305" s="160"/>
      <c r="BA305" s="160"/>
      <c r="BB305" s="160"/>
      <c r="BC305" s="160"/>
      <c r="BD305" s="160"/>
      <c r="BE305" s="160"/>
      <c r="BF305" s="160"/>
      <c r="BG305" s="160"/>
      <c r="BH305" s="160"/>
      <c r="BI305" s="160"/>
      <c r="BJ305" s="160"/>
      <c r="BK305" s="160"/>
      <c r="BL305" s="160"/>
      <c r="BM305" s="160"/>
      <c r="BN305" s="160"/>
      <c r="BO305" s="160"/>
      <c r="BP305" s="160"/>
      <c r="BQ305" s="160"/>
      <c r="BR305" s="160"/>
      <c r="BS305" s="160"/>
      <c r="BT305" s="160"/>
      <c r="BU305" s="160"/>
      <c r="BV305" s="160"/>
      <c r="BW305" s="160"/>
      <c r="BX305" s="160"/>
      <c r="BY305" s="160"/>
      <c r="BZ305" s="160"/>
      <c r="CA305" s="160"/>
      <c r="CB305" s="160"/>
      <c r="CC305" s="160"/>
      <c r="CD305" s="160"/>
      <c r="CE305" s="160"/>
      <c r="CF305" s="160"/>
      <c r="CG305" s="160"/>
      <c r="CH305" s="160"/>
      <c r="CI305" s="160"/>
      <c r="CJ305" s="160"/>
      <c r="CK305" s="160"/>
      <c r="CL305" s="160"/>
      <c r="CM305" s="160"/>
      <c r="CN305" s="160"/>
      <c r="CO305" s="160"/>
      <c r="CP305" s="160"/>
      <c r="CQ305" s="160"/>
      <c r="CR305" s="160"/>
      <c r="CS305" s="160"/>
      <c r="CT305" s="160"/>
      <c r="CU305" s="160"/>
      <c r="CV305" s="160"/>
      <c r="CW305" s="160"/>
      <c r="CX305" s="160"/>
      <c r="CY305" s="160"/>
      <c r="CZ305" s="160"/>
      <c r="DA305" s="160"/>
      <c r="DB305" s="160"/>
      <c r="DC305" s="160"/>
      <c r="DD305" s="160"/>
      <c r="DE305" s="160"/>
      <c r="DF305" s="160"/>
      <c r="DG305" s="160"/>
      <c r="DH305" s="160"/>
      <c r="DI305" s="160"/>
      <c r="DJ305" s="160"/>
      <c r="DK305" s="160"/>
      <c r="DL305" s="160"/>
      <c r="DM305" s="160"/>
      <c r="DN305" s="160"/>
      <c r="DO305" s="160"/>
      <c r="DP305" s="160"/>
      <c r="DQ305" s="160"/>
      <c r="DR305" s="160"/>
      <c r="DS305" s="160"/>
      <c r="DT305" s="160"/>
      <c r="DU305" s="160"/>
      <c r="DV305" s="160"/>
      <c r="DW305" s="160"/>
      <c r="DX305" s="160"/>
      <c r="DY305" s="160"/>
      <c r="DZ305" s="160"/>
      <c r="EA305" s="160"/>
      <c r="EB305" s="160"/>
      <c r="EC305" s="160"/>
      <c r="ED305" s="160"/>
      <c r="EE305" s="160"/>
      <c r="EF305" s="160"/>
      <c r="EG305" s="160"/>
    </row>
    <row r="306" spans="29:137" s="162" customFormat="1">
      <c r="AC306" s="171"/>
      <c r="AD306" s="164"/>
      <c r="AE306" s="164"/>
      <c r="AF306" s="164"/>
      <c r="AG306" s="164"/>
      <c r="AH306" s="164"/>
      <c r="AI306" s="164"/>
      <c r="AJ306" s="164"/>
      <c r="AK306" s="164"/>
      <c r="AL306" s="160"/>
      <c r="AM306" s="160"/>
      <c r="AN306" s="160"/>
      <c r="AO306" s="160"/>
      <c r="AP306" s="160"/>
      <c r="AQ306" s="160"/>
      <c r="AR306" s="160"/>
      <c r="AS306" s="160"/>
      <c r="AT306" s="160"/>
      <c r="AU306" s="160"/>
      <c r="AV306" s="160"/>
      <c r="AW306" s="160"/>
      <c r="AX306" s="160"/>
      <c r="AY306" s="160"/>
      <c r="AZ306" s="160"/>
      <c r="BA306" s="160"/>
      <c r="BB306" s="160"/>
      <c r="BC306" s="160"/>
      <c r="BD306" s="160"/>
      <c r="BE306" s="160"/>
      <c r="BF306" s="160"/>
      <c r="BG306" s="160"/>
      <c r="BH306" s="160"/>
      <c r="BI306" s="160"/>
      <c r="BJ306" s="160"/>
      <c r="BK306" s="160"/>
      <c r="BL306" s="160"/>
      <c r="BM306" s="160"/>
      <c r="BN306" s="160"/>
      <c r="BO306" s="160"/>
      <c r="BP306" s="160"/>
      <c r="BQ306" s="160"/>
      <c r="BR306" s="160"/>
      <c r="BS306" s="160"/>
      <c r="BT306" s="160"/>
      <c r="BU306" s="160"/>
      <c r="BV306" s="160"/>
      <c r="BW306" s="160"/>
      <c r="BX306" s="160"/>
      <c r="BY306" s="160"/>
      <c r="BZ306" s="160"/>
      <c r="CA306" s="160"/>
      <c r="CB306" s="160"/>
      <c r="CC306" s="160"/>
      <c r="CD306" s="160"/>
      <c r="CE306" s="160"/>
      <c r="CF306" s="160"/>
      <c r="CG306" s="160"/>
      <c r="CH306" s="160"/>
      <c r="CI306" s="160"/>
      <c r="CJ306" s="160"/>
      <c r="CK306" s="160"/>
      <c r="CL306" s="160"/>
      <c r="CM306" s="160"/>
      <c r="CN306" s="160"/>
      <c r="CO306" s="160"/>
      <c r="CP306" s="160"/>
      <c r="CQ306" s="160"/>
      <c r="CR306" s="160"/>
      <c r="CS306" s="160"/>
      <c r="CT306" s="160"/>
      <c r="CU306" s="160"/>
      <c r="CV306" s="160"/>
      <c r="CW306" s="160"/>
      <c r="CX306" s="160"/>
      <c r="CY306" s="160"/>
      <c r="CZ306" s="160"/>
      <c r="DA306" s="160"/>
      <c r="DB306" s="160"/>
      <c r="DC306" s="160"/>
      <c r="DD306" s="160"/>
      <c r="DE306" s="160"/>
      <c r="DF306" s="160"/>
      <c r="DG306" s="160"/>
      <c r="DH306" s="160"/>
      <c r="DI306" s="160"/>
      <c r="DJ306" s="160"/>
      <c r="DK306" s="160"/>
      <c r="DL306" s="160"/>
      <c r="DM306" s="160"/>
      <c r="DN306" s="160"/>
      <c r="DO306" s="160"/>
      <c r="DP306" s="160"/>
      <c r="DQ306" s="160"/>
      <c r="DR306" s="160"/>
      <c r="DS306" s="160"/>
      <c r="DT306" s="160"/>
      <c r="DU306" s="160"/>
      <c r="DV306" s="160"/>
      <c r="DW306" s="160"/>
      <c r="DX306" s="160"/>
      <c r="DY306" s="160"/>
      <c r="DZ306" s="160"/>
      <c r="EA306" s="160"/>
      <c r="EB306" s="160"/>
      <c r="EC306" s="160"/>
      <c r="ED306" s="160"/>
      <c r="EE306" s="160"/>
      <c r="EF306" s="160"/>
      <c r="EG306" s="160"/>
    </row>
    <row r="307" spans="29:137" s="162" customFormat="1">
      <c r="AC307" s="171"/>
      <c r="AD307" s="164"/>
      <c r="AE307" s="164"/>
      <c r="AF307" s="164"/>
      <c r="AG307" s="164"/>
      <c r="AH307" s="164"/>
      <c r="AI307" s="164"/>
      <c r="AJ307" s="164"/>
      <c r="AK307" s="164"/>
      <c r="AL307" s="160"/>
      <c r="AM307" s="160"/>
      <c r="AN307" s="160"/>
      <c r="AO307" s="160"/>
      <c r="AP307" s="160"/>
      <c r="AQ307" s="160"/>
      <c r="AR307" s="160"/>
      <c r="AS307" s="160"/>
      <c r="AT307" s="160"/>
      <c r="AU307" s="160"/>
      <c r="AV307" s="160"/>
      <c r="AW307" s="160"/>
      <c r="AX307" s="160"/>
      <c r="AY307" s="160"/>
      <c r="AZ307" s="160"/>
      <c r="BA307" s="160"/>
      <c r="BB307" s="160"/>
      <c r="BC307" s="160"/>
      <c r="BD307" s="160"/>
      <c r="BE307" s="160"/>
      <c r="BF307" s="160"/>
      <c r="BG307" s="160"/>
      <c r="BH307" s="160"/>
      <c r="BI307" s="160"/>
      <c r="BJ307" s="160"/>
      <c r="BK307" s="160"/>
      <c r="BL307" s="160"/>
      <c r="BM307" s="160"/>
      <c r="BN307" s="160"/>
      <c r="BO307" s="160"/>
      <c r="BP307" s="160"/>
      <c r="BQ307" s="160"/>
      <c r="BR307" s="160"/>
      <c r="BS307" s="160"/>
      <c r="BT307" s="160"/>
      <c r="BU307" s="160"/>
      <c r="BV307" s="160"/>
      <c r="BW307" s="160"/>
      <c r="BX307" s="160"/>
      <c r="BY307" s="160"/>
      <c r="BZ307" s="160"/>
      <c r="CA307" s="160"/>
      <c r="CB307" s="160"/>
      <c r="CC307" s="160"/>
      <c r="CD307" s="160"/>
      <c r="CE307" s="160"/>
      <c r="CF307" s="160"/>
      <c r="CG307" s="160"/>
      <c r="CH307" s="160"/>
      <c r="CI307" s="160"/>
      <c r="CJ307" s="160"/>
      <c r="CK307" s="160"/>
      <c r="CL307" s="160"/>
      <c r="CM307" s="160"/>
      <c r="CN307" s="160"/>
      <c r="CO307" s="160"/>
      <c r="CP307" s="160"/>
      <c r="CQ307" s="160"/>
      <c r="CR307" s="160"/>
      <c r="CS307" s="160"/>
      <c r="CT307" s="160"/>
      <c r="CU307" s="160"/>
      <c r="CV307" s="160"/>
      <c r="CW307" s="160"/>
      <c r="CX307" s="160"/>
      <c r="CY307" s="160"/>
      <c r="CZ307" s="160"/>
      <c r="DA307" s="160"/>
      <c r="DB307" s="160"/>
      <c r="DC307" s="160"/>
      <c r="DD307" s="160"/>
      <c r="DE307" s="160"/>
      <c r="DF307" s="160"/>
      <c r="DG307" s="160"/>
      <c r="DH307" s="160"/>
      <c r="DI307" s="160"/>
      <c r="DJ307" s="160"/>
      <c r="DK307" s="160"/>
      <c r="DL307" s="160"/>
      <c r="DM307" s="160"/>
      <c r="DN307" s="160"/>
      <c r="DO307" s="160"/>
      <c r="DP307" s="160"/>
      <c r="DQ307" s="160"/>
      <c r="DR307" s="160"/>
      <c r="DS307" s="160"/>
      <c r="DT307" s="160"/>
      <c r="DU307" s="160"/>
      <c r="DV307" s="160"/>
      <c r="DW307" s="160"/>
      <c r="DX307" s="160"/>
      <c r="DY307" s="160"/>
      <c r="DZ307" s="160"/>
      <c r="EA307" s="160"/>
      <c r="EB307" s="160"/>
      <c r="EC307" s="160"/>
      <c r="ED307" s="160"/>
      <c r="EE307" s="160"/>
      <c r="EF307" s="160"/>
      <c r="EG307" s="160"/>
    </row>
    <row r="308" spans="29:137" s="162" customFormat="1">
      <c r="AC308" s="171"/>
      <c r="AD308" s="164"/>
      <c r="AE308" s="164"/>
      <c r="AF308" s="164"/>
      <c r="AG308" s="164"/>
      <c r="AH308" s="164"/>
      <c r="AI308" s="164"/>
      <c r="AJ308" s="164"/>
      <c r="AK308" s="164"/>
      <c r="AL308" s="160"/>
      <c r="AM308" s="160"/>
      <c r="AN308" s="160"/>
      <c r="AO308" s="160"/>
      <c r="AP308" s="160"/>
      <c r="AQ308" s="160"/>
      <c r="AR308" s="160"/>
      <c r="AS308" s="160"/>
      <c r="AT308" s="160"/>
      <c r="AU308" s="160"/>
      <c r="AV308" s="160"/>
      <c r="AW308" s="160"/>
      <c r="AX308" s="160"/>
      <c r="AY308" s="160"/>
      <c r="AZ308" s="160"/>
      <c r="BA308" s="160"/>
      <c r="BB308" s="160"/>
      <c r="BC308" s="160"/>
      <c r="BD308" s="160"/>
      <c r="BE308" s="160"/>
      <c r="BF308" s="160"/>
      <c r="BG308" s="160"/>
      <c r="BH308" s="160"/>
      <c r="BI308" s="160"/>
      <c r="BJ308" s="160"/>
      <c r="BK308" s="160"/>
      <c r="BL308" s="160"/>
      <c r="BM308" s="160"/>
      <c r="BN308" s="160"/>
      <c r="BO308" s="160"/>
      <c r="BP308" s="160"/>
      <c r="BQ308" s="160"/>
      <c r="BR308" s="160"/>
      <c r="BS308" s="160"/>
      <c r="BT308" s="160"/>
      <c r="BU308" s="160"/>
      <c r="BV308" s="160"/>
      <c r="BW308" s="160"/>
      <c r="BX308" s="160"/>
      <c r="BY308" s="160"/>
      <c r="BZ308" s="160"/>
      <c r="CA308" s="160"/>
      <c r="CB308" s="160"/>
      <c r="CC308" s="160"/>
      <c r="CD308" s="160"/>
      <c r="CE308" s="160"/>
      <c r="CF308" s="160"/>
      <c r="CG308" s="160"/>
      <c r="CH308" s="160"/>
      <c r="CI308" s="160"/>
      <c r="CJ308" s="160"/>
      <c r="CK308" s="160"/>
      <c r="CL308" s="160"/>
      <c r="CM308" s="160"/>
      <c r="CN308" s="160"/>
      <c r="CO308" s="160"/>
      <c r="CP308" s="160"/>
      <c r="CQ308" s="160"/>
      <c r="CR308" s="160"/>
      <c r="CS308" s="160"/>
      <c r="CT308" s="160"/>
      <c r="CU308" s="160"/>
      <c r="CV308" s="160"/>
      <c r="CW308" s="160"/>
      <c r="CX308" s="160"/>
      <c r="CY308" s="160"/>
      <c r="CZ308" s="160"/>
      <c r="DA308" s="160"/>
      <c r="DB308" s="160"/>
      <c r="DC308" s="160"/>
      <c r="DD308" s="160"/>
      <c r="DE308" s="160"/>
      <c r="DF308" s="160"/>
      <c r="DG308" s="160"/>
      <c r="DH308" s="160"/>
      <c r="DI308" s="160"/>
      <c r="DJ308" s="160"/>
      <c r="DK308" s="160"/>
      <c r="DL308" s="160"/>
      <c r="DM308" s="160"/>
      <c r="DN308" s="160"/>
      <c r="DO308" s="160"/>
      <c r="DP308" s="160"/>
      <c r="DQ308" s="160"/>
      <c r="DR308" s="160"/>
      <c r="DS308" s="160"/>
      <c r="DT308" s="160"/>
      <c r="DU308" s="160"/>
      <c r="DV308" s="160"/>
      <c r="DW308" s="160"/>
      <c r="DX308" s="160"/>
      <c r="DY308" s="160"/>
      <c r="DZ308" s="160"/>
      <c r="EA308" s="160"/>
      <c r="EB308" s="160"/>
      <c r="EC308" s="160"/>
      <c r="ED308" s="160"/>
      <c r="EE308" s="160"/>
      <c r="EF308" s="160"/>
      <c r="EG308" s="160"/>
    </row>
    <row r="309" spans="29:137" s="162" customFormat="1">
      <c r="AC309" s="171"/>
      <c r="AD309" s="164"/>
      <c r="AE309" s="164"/>
      <c r="AF309" s="164"/>
      <c r="AG309" s="164"/>
      <c r="AH309" s="164"/>
      <c r="AI309" s="164"/>
      <c r="AJ309" s="164"/>
      <c r="AK309" s="164"/>
      <c r="AL309" s="160"/>
      <c r="AM309" s="160"/>
      <c r="AN309" s="160"/>
      <c r="AO309" s="160"/>
      <c r="AP309" s="160"/>
      <c r="AQ309" s="160"/>
      <c r="AR309" s="160"/>
      <c r="AS309" s="160"/>
      <c r="AT309" s="160"/>
      <c r="AU309" s="160"/>
      <c r="AV309" s="160"/>
      <c r="AW309" s="160"/>
      <c r="AX309" s="160"/>
      <c r="AY309" s="160"/>
      <c r="AZ309" s="160"/>
      <c r="BA309" s="160"/>
      <c r="BB309" s="160"/>
      <c r="BC309" s="160"/>
      <c r="BD309" s="160"/>
      <c r="BE309" s="160"/>
      <c r="BF309" s="160"/>
      <c r="BG309" s="160"/>
      <c r="BH309" s="160"/>
      <c r="BI309" s="160"/>
      <c r="BJ309" s="160"/>
      <c r="BK309" s="160"/>
      <c r="BL309" s="160"/>
      <c r="BM309" s="160"/>
      <c r="BN309" s="160"/>
      <c r="BO309" s="160"/>
      <c r="BP309" s="160"/>
      <c r="BQ309" s="160"/>
      <c r="BR309" s="160"/>
      <c r="BS309" s="160"/>
      <c r="BT309" s="160"/>
      <c r="BU309" s="160"/>
      <c r="BV309" s="160"/>
      <c r="BW309" s="160"/>
      <c r="BX309" s="160"/>
      <c r="BY309" s="160"/>
      <c r="BZ309" s="160"/>
      <c r="CA309" s="160"/>
      <c r="CB309" s="160"/>
      <c r="CC309" s="160"/>
      <c r="CD309" s="160"/>
      <c r="CE309" s="160"/>
      <c r="CF309" s="160"/>
      <c r="CG309" s="160"/>
      <c r="CH309" s="160"/>
      <c r="CI309" s="160"/>
      <c r="CJ309" s="160"/>
      <c r="CK309" s="160"/>
      <c r="CL309" s="160"/>
      <c r="CM309" s="160"/>
      <c r="CN309" s="160"/>
      <c r="CO309" s="160"/>
      <c r="CP309" s="160"/>
      <c r="CQ309" s="160"/>
      <c r="CR309" s="160"/>
      <c r="CS309" s="160"/>
      <c r="CT309" s="160"/>
      <c r="CU309" s="160"/>
      <c r="CV309" s="160"/>
      <c r="CW309" s="160"/>
      <c r="CX309" s="160"/>
      <c r="CY309" s="160"/>
      <c r="CZ309" s="160"/>
      <c r="DA309" s="160"/>
      <c r="DB309" s="160"/>
      <c r="DC309" s="160"/>
      <c r="DD309" s="160"/>
      <c r="DE309" s="160"/>
      <c r="DF309" s="160"/>
      <c r="DG309" s="160"/>
      <c r="DH309" s="160"/>
      <c r="DI309" s="160"/>
      <c r="DJ309" s="160"/>
      <c r="DK309" s="160"/>
      <c r="DL309" s="160"/>
      <c r="DM309" s="160"/>
      <c r="DN309" s="160"/>
      <c r="DO309" s="160"/>
      <c r="DP309" s="160"/>
      <c r="DQ309" s="160"/>
      <c r="DR309" s="160"/>
      <c r="DS309" s="160"/>
      <c r="DT309" s="160"/>
      <c r="DU309" s="160"/>
      <c r="DV309" s="160"/>
      <c r="DW309" s="160"/>
      <c r="DX309" s="160"/>
      <c r="DY309" s="160"/>
      <c r="DZ309" s="160"/>
      <c r="EA309" s="160"/>
      <c r="EB309" s="160"/>
      <c r="EC309" s="160"/>
      <c r="ED309" s="160"/>
      <c r="EE309" s="160"/>
      <c r="EF309" s="160"/>
      <c r="EG309" s="160"/>
    </row>
    <row r="310" spans="29:137" s="162" customFormat="1">
      <c r="AC310" s="171"/>
      <c r="AD310" s="164"/>
      <c r="AE310" s="164"/>
      <c r="AF310" s="164"/>
      <c r="AG310" s="164"/>
      <c r="AH310" s="164"/>
      <c r="AI310" s="164"/>
      <c r="AJ310" s="164"/>
      <c r="AK310" s="164"/>
      <c r="AL310" s="160"/>
      <c r="AM310" s="160"/>
      <c r="AN310" s="160"/>
      <c r="AO310" s="160"/>
      <c r="AP310" s="160"/>
      <c r="AQ310" s="160"/>
      <c r="AR310" s="160"/>
      <c r="AS310" s="160"/>
      <c r="AT310" s="160"/>
      <c r="AU310" s="160"/>
      <c r="AV310" s="160"/>
      <c r="AW310" s="160"/>
      <c r="AX310" s="160"/>
      <c r="AY310" s="160"/>
      <c r="AZ310" s="160"/>
      <c r="BA310" s="160"/>
      <c r="BB310" s="160"/>
      <c r="BC310" s="160"/>
      <c r="BD310" s="160"/>
      <c r="BE310" s="160"/>
      <c r="BF310" s="160"/>
      <c r="BG310" s="160"/>
      <c r="BH310" s="160"/>
      <c r="BI310" s="160"/>
      <c r="BJ310" s="160"/>
      <c r="BK310" s="160"/>
      <c r="BL310" s="160"/>
      <c r="BM310" s="160"/>
      <c r="BN310" s="160"/>
      <c r="BO310" s="160"/>
      <c r="BP310" s="160"/>
      <c r="BQ310" s="160"/>
      <c r="BR310" s="160"/>
      <c r="BS310" s="160"/>
      <c r="BT310" s="160"/>
      <c r="BU310" s="160"/>
      <c r="BV310" s="160"/>
      <c r="BW310" s="160"/>
      <c r="BX310" s="160"/>
      <c r="BY310" s="160"/>
      <c r="BZ310" s="160"/>
      <c r="CA310" s="160"/>
      <c r="CB310" s="160"/>
      <c r="CC310" s="160"/>
      <c r="CD310" s="160"/>
      <c r="CE310" s="160"/>
      <c r="CF310" s="160"/>
      <c r="CG310" s="160"/>
      <c r="CH310" s="160"/>
      <c r="CI310" s="160"/>
      <c r="CJ310" s="160"/>
      <c r="CK310" s="160"/>
      <c r="CL310" s="160"/>
      <c r="CM310" s="160"/>
      <c r="CN310" s="160"/>
      <c r="CO310" s="160"/>
      <c r="CP310" s="160"/>
      <c r="CQ310" s="160"/>
      <c r="CR310" s="160"/>
      <c r="CS310" s="160"/>
      <c r="CT310" s="160"/>
      <c r="CU310" s="160"/>
      <c r="CV310" s="160"/>
      <c r="CW310" s="160"/>
      <c r="CX310" s="160"/>
      <c r="CY310" s="160"/>
      <c r="CZ310" s="160"/>
      <c r="DA310" s="160"/>
      <c r="DB310" s="160"/>
      <c r="DC310" s="160"/>
      <c r="DD310" s="160"/>
      <c r="DE310" s="160"/>
      <c r="DF310" s="160"/>
      <c r="DG310" s="160"/>
      <c r="DH310" s="160"/>
      <c r="DI310" s="160"/>
      <c r="DJ310" s="160"/>
      <c r="DK310" s="160"/>
      <c r="DL310" s="160"/>
      <c r="DM310" s="160"/>
      <c r="DN310" s="160"/>
      <c r="DO310" s="160"/>
      <c r="DP310" s="160"/>
      <c r="DQ310" s="160"/>
      <c r="DR310" s="160"/>
      <c r="DS310" s="160"/>
      <c r="DT310" s="160"/>
      <c r="DU310" s="160"/>
      <c r="DV310" s="160"/>
      <c r="DW310" s="160"/>
      <c r="DX310" s="160"/>
      <c r="DY310" s="160"/>
      <c r="DZ310" s="160"/>
      <c r="EA310" s="160"/>
      <c r="EB310" s="160"/>
      <c r="EC310" s="160"/>
      <c r="ED310" s="160"/>
      <c r="EE310" s="160"/>
      <c r="EF310" s="160"/>
      <c r="EG310" s="160"/>
    </row>
    <row r="311" spans="29:137" s="162" customFormat="1">
      <c r="AC311" s="171"/>
      <c r="AD311" s="164"/>
      <c r="AE311" s="164"/>
      <c r="AF311" s="164"/>
      <c r="AG311" s="164"/>
      <c r="AH311" s="164"/>
      <c r="AI311" s="164"/>
      <c r="AJ311" s="164"/>
      <c r="AK311" s="164"/>
      <c r="AL311" s="160"/>
      <c r="AM311" s="160"/>
      <c r="AN311" s="160"/>
      <c r="AO311" s="160"/>
      <c r="AP311" s="160"/>
      <c r="AQ311" s="160"/>
      <c r="AR311" s="160"/>
      <c r="AS311" s="160"/>
      <c r="AT311" s="160"/>
      <c r="AU311" s="160"/>
      <c r="AV311" s="160"/>
      <c r="AW311" s="160"/>
      <c r="AX311" s="160"/>
      <c r="AY311" s="160"/>
      <c r="AZ311" s="160"/>
      <c r="BA311" s="160"/>
      <c r="BB311" s="160"/>
      <c r="BC311" s="160"/>
      <c r="BD311" s="160"/>
      <c r="BE311" s="160"/>
      <c r="BF311" s="160"/>
      <c r="BG311" s="160"/>
      <c r="BH311" s="160"/>
      <c r="BI311" s="160"/>
      <c r="BJ311" s="160"/>
      <c r="BK311" s="160"/>
      <c r="BL311" s="160"/>
      <c r="BM311" s="160"/>
      <c r="BN311" s="160"/>
      <c r="BO311" s="160"/>
      <c r="BP311" s="160"/>
      <c r="BQ311" s="160"/>
      <c r="BR311" s="160"/>
      <c r="BS311" s="160"/>
      <c r="BT311" s="160"/>
      <c r="BU311" s="160"/>
      <c r="BV311" s="160"/>
      <c r="BW311" s="160"/>
      <c r="BX311" s="160"/>
      <c r="BY311" s="160"/>
      <c r="BZ311" s="160"/>
      <c r="CA311" s="160"/>
      <c r="CB311" s="160"/>
      <c r="CC311" s="160"/>
      <c r="CD311" s="160"/>
      <c r="CE311" s="160"/>
      <c r="CF311" s="160"/>
      <c r="CG311" s="160"/>
      <c r="CH311" s="160"/>
      <c r="CI311" s="160"/>
      <c r="CJ311" s="160"/>
      <c r="CK311" s="160"/>
      <c r="CL311" s="160"/>
      <c r="CM311" s="160"/>
      <c r="CN311" s="160"/>
      <c r="CO311" s="160"/>
      <c r="CP311" s="160"/>
      <c r="CQ311" s="160"/>
      <c r="CR311" s="160"/>
      <c r="CS311" s="160"/>
      <c r="CT311" s="160"/>
      <c r="CU311" s="160"/>
      <c r="CV311" s="160"/>
      <c r="CW311" s="160"/>
      <c r="CX311" s="160"/>
      <c r="CY311" s="160"/>
      <c r="CZ311" s="160"/>
      <c r="DA311" s="160"/>
      <c r="DB311" s="160"/>
      <c r="DC311" s="160"/>
      <c r="DD311" s="160"/>
      <c r="DE311" s="160"/>
      <c r="DF311" s="160"/>
      <c r="DG311" s="160"/>
      <c r="DH311" s="160"/>
      <c r="DI311" s="160"/>
      <c r="DJ311" s="160"/>
      <c r="DK311" s="160"/>
      <c r="DL311" s="160"/>
      <c r="DM311" s="160"/>
      <c r="DN311" s="160"/>
      <c r="DO311" s="160"/>
      <c r="DP311" s="160"/>
      <c r="DQ311" s="160"/>
      <c r="DR311" s="160"/>
      <c r="DS311" s="160"/>
      <c r="DT311" s="160"/>
      <c r="DU311" s="160"/>
      <c r="DV311" s="160"/>
      <c r="DW311" s="160"/>
      <c r="DX311" s="160"/>
      <c r="DY311" s="160"/>
      <c r="DZ311" s="160"/>
      <c r="EA311" s="160"/>
      <c r="EB311" s="160"/>
      <c r="EC311" s="160"/>
      <c r="ED311" s="160"/>
      <c r="EE311" s="160"/>
      <c r="EF311" s="160"/>
      <c r="EG311" s="160"/>
    </row>
    <row r="312" spans="29:137" s="162" customFormat="1">
      <c r="AC312" s="171"/>
      <c r="AD312" s="164"/>
      <c r="AE312" s="164"/>
      <c r="AF312" s="164"/>
      <c r="AG312" s="164"/>
      <c r="AH312" s="164"/>
      <c r="AI312" s="164"/>
      <c r="AJ312" s="164"/>
      <c r="AK312" s="164"/>
      <c r="AL312" s="160"/>
      <c r="AM312" s="160"/>
      <c r="AN312" s="160"/>
      <c r="AO312" s="160"/>
      <c r="AP312" s="160"/>
      <c r="AQ312" s="160"/>
      <c r="AR312" s="160"/>
      <c r="AS312" s="160"/>
      <c r="AT312" s="160"/>
      <c r="AU312" s="160"/>
      <c r="AV312" s="160"/>
      <c r="AW312" s="160"/>
      <c r="AX312" s="160"/>
      <c r="AY312" s="160"/>
      <c r="AZ312" s="160"/>
      <c r="BA312" s="160"/>
      <c r="BB312" s="160"/>
      <c r="BC312" s="160"/>
      <c r="BD312" s="160"/>
      <c r="BE312" s="160"/>
      <c r="BF312" s="160"/>
      <c r="BG312" s="160"/>
      <c r="BH312" s="160"/>
      <c r="BI312" s="160"/>
      <c r="BJ312" s="160"/>
      <c r="BK312" s="160"/>
      <c r="BL312" s="160"/>
      <c r="BM312" s="160"/>
      <c r="BN312" s="160"/>
      <c r="BO312" s="160"/>
      <c r="BP312" s="160"/>
      <c r="BQ312" s="160"/>
      <c r="BR312" s="160"/>
      <c r="BS312" s="160"/>
      <c r="BT312" s="160"/>
      <c r="BU312" s="160"/>
      <c r="BV312" s="160"/>
      <c r="BW312" s="160"/>
      <c r="BX312" s="160"/>
      <c r="BY312" s="160"/>
      <c r="BZ312" s="160"/>
      <c r="CA312" s="160"/>
      <c r="CB312" s="160"/>
      <c r="CC312" s="160"/>
      <c r="CD312" s="160"/>
      <c r="CE312" s="160"/>
      <c r="CF312" s="160"/>
      <c r="CG312" s="160"/>
      <c r="CH312" s="160"/>
      <c r="CI312" s="160"/>
      <c r="CJ312" s="160"/>
      <c r="CK312" s="160"/>
      <c r="CL312" s="160"/>
      <c r="CM312" s="160"/>
      <c r="CN312" s="160"/>
      <c r="CO312" s="160"/>
      <c r="CP312" s="160"/>
      <c r="CQ312" s="160"/>
      <c r="CR312" s="160"/>
      <c r="CS312" s="160"/>
      <c r="CT312" s="160"/>
      <c r="CU312" s="160"/>
      <c r="CV312" s="160"/>
      <c r="CW312" s="160"/>
      <c r="CX312" s="160"/>
      <c r="CY312" s="160"/>
      <c r="CZ312" s="160"/>
      <c r="DA312" s="160"/>
      <c r="DB312" s="160"/>
      <c r="DC312" s="160"/>
      <c r="DD312" s="160"/>
      <c r="DE312" s="160"/>
      <c r="DF312" s="160"/>
      <c r="DG312" s="160"/>
      <c r="DH312" s="160"/>
      <c r="DI312" s="160"/>
      <c r="DJ312" s="160"/>
      <c r="DK312" s="160"/>
      <c r="DL312" s="160"/>
      <c r="DM312" s="160"/>
      <c r="DN312" s="160"/>
      <c r="DO312" s="160"/>
      <c r="DP312" s="160"/>
      <c r="DQ312" s="160"/>
      <c r="DR312" s="160"/>
      <c r="DS312" s="160"/>
      <c r="DT312" s="160"/>
      <c r="DU312" s="160"/>
      <c r="DV312" s="160"/>
      <c r="DW312" s="160"/>
      <c r="DX312" s="160"/>
      <c r="DY312" s="160"/>
      <c r="DZ312" s="160"/>
      <c r="EA312" s="160"/>
      <c r="EB312" s="160"/>
      <c r="EC312" s="160"/>
      <c r="ED312" s="160"/>
      <c r="EE312" s="160"/>
      <c r="EF312" s="160"/>
      <c r="EG312" s="160"/>
    </row>
    <row r="313" spans="29:137" s="162" customFormat="1">
      <c r="AC313" s="171"/>
      <c r="AD313" s="164"/>
      <c r="AE313" s="164"/>
      <c r="AF313" s="164"/>
      <c r="AG313" s="164"/>
      <c r="AH313" s="164"/>
      <c r="AI313" s="164"/>
      <c r="AJ313" s="164"/>
      <c r="AK313" s="164"/>
      <c r="AL313" s="160"/>
      <c r="AM313" s="160"/>
      <c r="AN313" s="160"/>
      <c r="AO313" s="160"/>
      <c r="AP313" s="160"/>
      <c r="AQ313" s="160"/>
      <c r="AR313" s="160"/>
      <c r="AS313" s="160"/>
      <c r="AT313" s="160"/>
      <c r="AU313" s="160"/>
      <c r="AV313" s="160"/>
      <c r="AW313" s="160"/>
      <c r="AX313" s="160"/>
      <c r="AY313" s="160"/>
      <c r="AZ313" s="160"/>
      <c r="BA313" s="160"/>
      <c r="BB313" s="160"/>
      <c r="BC313" s="160"/>
      <c r="BD313" s="160"/>
      <c r="BE313" s="160"/>
      <c r="BF313" s="160"/>
      <c r="BG313" s="160"/>
      <c r="BH313" s="160"/>
      <c r="BI313" s="160"/>
      <c r="BJ313" s="160"/>
      <c r="BK313" s="160"/>
      <c r="BL313" s="160"/>
      <c r="BM313" s="160"/>
      <c r="BN313" s="160"/>
      <c r="BO313" s="160"/>
      <c r="BP313" s="160"/>
      <c r="BQ313" s="160"/>
      <c r="BR313" s="160"/>
      <c r="BS313" s="160"/>
      <c r="BT313" s="160"/>
      <c r="BU313" s="160"/>
      <c r="BV313" s="160"/>
      <c r="BW313" s="160"/>
      <c r="BX313" s="160"/>
      <c r="BY313" s="160"/>
      <c r="BZ313" s="160"/>
      <c r="CA313" s="160"/>
      <c r="CB313" s="160"/>
      <c r="CC313" s="160"/>
      <c r="CD313" s="160"/>
      <c r="CE313" s="160"/>
      <c r="CF313" s="160"/>
      <c r="CG313" s="160"/>
      <c r="CH313" s="160"/>
      <c r="CI313" s="160"/>
      <c r="CJ313" s="160"/>
      <c r="CK313" s="160"/>
      <c r="CL313" s="160"/>
      <c r="CM313" s="160"/>
      <c r="CN313" s="160"/>
      <c r="CO313" s="160"/>
      <c r="CP313" s="160"/>
      <c r="CQ313" s="160"/>
      <c r="CR313" s="160"/>
      <c r="CS313" s="160"/>
      <c r="CT313" s="160"/>
      <c r="CU313" s="160"/>
      <c r="CV313" s="160"/>
      <c r="CW313" s="160"/>
      <c r="CX313" s="160"/>
      <c r="CY313" s="160"/>
      <c r="CZ313" s="160"/>
      <c r="DA313" s="160"/>
      <c r="DB313" s="160"/>
      <c r="DC313" s="160"/>
      <c r="DD313" s="160"/>
      <c r="DE313" s="160"/>
      <c r="DF313" s="160"/>
      <c r="DG313" s="160"/>
      <c r="DH313" s="160"/>
      <c r="DI313" s="160"/>
      <c r="DJ313" s="160"/>
      <c r="DK313" s="160"/>
      <c r="DL313" s="160"/>
      <c r="DM313" s="160"/>
      <c r="DN313" s="160"/>
      <c r="DO313" s="160"/>
      <c r="DP313" s="160"/>
      <c r="DQ313" s="160"/>
      <c r="DR313" s="160"/>
      <c r="DS313" s="160"/>
      <c r="DT313" s="160"/>
      <c r="DU313" s="160"/>
      <c r="DV313" s="160"/>
      <c r="DW313" s="160"/>
      <c r="DX313" s="160"/>
      <c r="DY313" s="160"/>
      <c r="DZ313" s="160"/>
      <c r="EA313" s="160"/>
      <c r="EB313" s="160"/>
      <c r="EC313" s="160"/>
      <c r="ED313" s="160"/>
      <c r="EE313" s="160"/>
      <c r="EF313" s="160"/>
      <c r="EG313" s="160"/>
    </row>
    <row r="314" spans="29:137" s="162" customFormat="1">
      <c r="AC314" s="171"/>
      <c r="AD314" s="164"/>
      <c r="AE314" s="164"/>
      <c r="AF314" s="164"/>
      <c r="AG314" s="164"/>
      <c r="AH314" s="164"/>
      <c r="AI314" s="164"/>
      <c r="AJ314" s="164"/>
      <c r="AK314" s="164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0"/>
      <c r="BN314" s="160"/>
      <c r="BO314" s="160"/>
      <c r="BP314" s="160"/>
      <c r="BQ314" s="160"/>
      <c r="BR314" s="160"/>
      <c r="BS314" s="160"/>
      <c r="BT314" s="160"/>
      <c r="BU314" s="160"/>
      <c r="BV314" s="160"/>
      <c r="BW314" s="160"/>
      <c r="BX314" s="160"/>
      <c r="BY314" s="160"/>
      <c r="BZ314" s="160"/>
      <c r="CA314" s="160"/>
      <c r="CB314" s="160"/>
      <c r="CC314" s="160"/>
      <c r="CD314" s="160"/>
      <c r="CE314" s="160"/>
      <c r="CF314" s="160"/>
      <c r="CG314" s="160"/>
      <c r="CH314" s="160"/>
      <c r="CI314" s="160"/>
      <c r="CJ314" s="160"/>
      <c r="CK314" s="160"/>
      <c r="CL314" s="160"/>
      <c r="CM314" s="160"/>
      <c r="CN314" s="160"/>
      <c r="CO314" s="160"/>
      <c r="CP314" s="160"/>
      <c r="CQ314" s="160"/>
      <c r="CR314" s="160"/>
      <c r="CS314" s="160"/>
      <c r="CT314" s="160"/>
      <c r="CU314" s="160"/>
      <c r="CV314" s="160"/>
      <c r="CW314" s="160"/>
      <c r="CX314" s="160"/>
      <c r="CY314" s="160"/>
      <c r="CZ314" s="160"/>
      <c r="DA314" s="160"/>
      <c r="DB314" s="160"/>
      <c r="DC314" s="160"/>
      <c r="DD314" s="160"/>
      <c r="DE314" s="160"/>
      <c r="DF314" s="160"/>
      <c r="DG314" s="160"/>
      <c r="DH314" s="160"/>
      <c r="DI314" s="160"/>
      <c r="DJ314" s="160"/>
      <c r="DK314" s="160"/>
      <c r="DL314" s="160"/>
      <c r="DM314" s="160"/>
      <c r="DN314" s="160"/>
      <c r="DO314" s="160"/>
      <c r="DP314" s="160"/>
      <c r="DQ314" s="160"/>
      <c r="DR314" s="160"/>
      <c r="DS314" s="160"/>
      <c r="DT314" s="160"/>
      <c r="DU314" s="160"/>
      <c r="DV314" s="160"/>
      <c r="DW314" s="160"/>
      <c r="DX314" s="160"/>
      <c r="DY314" s="160"/>
      <c r="DZ314" s="160"/>
      <c r="EA314" s="160"/>
      <c r="EB314" s="160"/>
      <c r="EC314" s="160"/>
      <c r="ED314" s="160"/>
      <c r="EE314" s="160"/>
      <c r="EF314" s="160"/>
      <c r="EG314" s="160"/>
    </row>
    <row r="315" spans="29:137" s="162" customFormat="1">
      <c r="AC315" s="171"/>
      <c r="AD315" s="164"/>
      <c r="AE315" s="164"/>
      <c r="AF315" s="164"/>
      <c r="AG315" s="164"/>
      <c r="AH315" s="164"/>
      <c r="AI315" s="164"/>
      <c r="AJ315" s="164"/>
      <c r="AK315" s="164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0"/>
      <c r="BN315" s="160"/>
      <c r="BO315" s="160"/>
      <c r="BP315" s="160"/>
      <c r="BQ315" s="160"/>
      <c r="BR315" s="160"/>
      <c r="BS315" s="160"/>
      <c r="BT315" s="160"/>
      <c r="BU315" s="160"/>
      <c r="BV315" s="160"/>
      <c r="BW315" s="160"/>
      <c r="BX315" s="160"/>
      <c r="BY315" s="160"/>
      <c r="BZ315" s="160"/>
      <c r="CA315" s="160"/>
      <c r="CB315" s="160"/>
      <c r="CC315" s="160"/>
      <c r="CD315" s="160"/>
      <c r="CE315" s="160"/>
      <c r="CF315" s="160"/>
      <c r="CG315" s="160"/>
      <c r="CH315" s="160"/>
      <c r="CI315" s="160"/>
      <c r="CJ315" s="160"/>
      <c r="CK315" s="160"/>
      <c r="CL315" s="160"/>
      <c r="CM315" s="160"/>
      <c r="CN315" s="160"/>
      <c r="CO315" s="160"/>
      <c r="CP315" s="160"/>
      <c r="CQ315" s="160"/>
      <c r="CR315" s="160"/>
      <c r="CS315" s="160"/>
      <c r="CT315" s="160"/>
      <c r="CU315" s="160"/>
      <c r="CV315" s="160"/>
      <c r="CW315" s="160"/>
      <c r="CX315" s="160"/>
      <c r="CY315" s="160"/>
      <c r="CZ315" s="160"/>
      <c r="DA315" s="160"/>
      <c r="DB315" s="160"/>
      <c r="DC315" s="160"/>
      <c r="DD315" s="160"/>
      <c r="DE315" s="160"/>
      <c r="DF315" s="160"/>
      <c r="DG315" s="160"/>
      <c r="DH315" s="160"/>
      <c r="DI315" s="160"/>
      <c r="DJ315" s="160"/>
      <c r="DK315" s="160"/>
      <c r="DL315" s="160"/>
      <c r="DM315" s="160"/>
      <c r="DN315" s="160"/>
      <c r="DO315" s="160"/>
      <c r="DP315" s="160"/>
      <c r="DQ315" s="160"/>
      <c r="DR315" s="160"/>
      <c r="DS315" s="160"/>
      <c r="DT315" s="160"/>
      <c r="DU315" s="160"/>
      <c r="DV315" s="160"/>
      <c r="DW315" s="160"/>
      <c r="DX315" s="160"/>
      <c r="DY315" s="160"/>
      <c r="DZ315" s="160"/>
      <c r="EA315" s="160"/>
      <c r="EB315" s="160"/>
      <c r="EC315" s="160"/>
      <c r="ED315" s="160"/>
      <c r="EE315" s="160"/>
      <c r="EF315" s="160"/>
      <c r="EG315" s="160"/>
    </row>
    <row r="316" spans="29:137" s="162" customFormat="1">
      <c r="AC316" s="171"/>
      <c r="AD316" s="164"/>
      <c r="AE316" s="164"/>
      <c r="AF316" s="164"/>
      <c r="AG316" s="164"/>
      <c r="AH316" s="164"/>
      <c r="AI316" s="164"/>
      <c r="AJ316" s="164"/>
      <c r="AK316" s="164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0"/>
      <c r="BN316" s="160"/>
      <c r="BO316" s="160"/>
      <c r="BP316" s="160"/>
      <c r="BQ316" s="160"/>
      <c r="BR316" s="160"/>
      <c r="BS316" s="160"/>
      <c r="BT316" s="160"/>
      <c r="BU316" s="160"/>
      <c r="BV316" s="160"/>
      <c r="BW316" s="160"/>
      <c r="BX316" s="160"/>
      <c r="BY316" s="160"/>
      <c r="BZ316" s="160"/>
      <c r="CA316" s="160"/>
      <c r="CB316" s="160"/>
      <c r="CC316" s="160"/>
      <c r="CD316" s="160"/>
      <c r="CE316" s="160"/>
      <c r="CF316" s="160"/>
      <c r="CG316" s="160"/>
      <c r="CH316" s="160"/>
      <c r="CI316" s="160"/>
      <c r="CJ316" s="160"/>
      <c r="CK316" s="160"/>
      <c r="CL316" s="160"/>
      <c r="CM316" s="160"/>
      <c r="CN316" s="160"/>
      <c r="CO316" s="160"/>
      <c r="CP316" s="160"/>
      <c r="CQ316" s="160"/>
      <c r="CR316" s="160"/>
      <c r="CS316" s="160"/>
      <c r="CT316" s="160"/>
      <c r="CU316" s="160"/>
      <c r="CV316" s="160"/>
      <c r="CW316" s="160"/>
      <c r="CX316" s="160"/>
      <c r="CY316" s="160"/>
      <c r="CZ316" s="160"/>
      <c r="DA316" s="160"/>
      <c r="DB316" s="160"/>
      <c r="DC316" s="160"/>
      <c r="DD316" s="160"/>
      <c r="DE316" s="160"/>
      <c r="DF316" s="160"/>
      <c r="DG316" s="160"/>
      <c r="DH316" s="160"/>
      <c r="DI316" s="160"/>
      <c r="DJ316" s="160"/>
      <c r="DK316" s="160"/>
      <c r="DL316" s="160"/>
      <c r="DM316" s="160"/>
      <c r="DN316" s="160"/>
      <c r="DO316" s="160"/>
      <c r="DP316" s="160"/>
      <c r="DQ316" s="160"/>
      <c r="DR316" s="160"/>
      <c r="DS316" s="160"/>
      <c r="DT316" s="160"/>
      <c r="DU316" s="160"/>
      <c r="DV316" s="160"/>
      <c r="DW316" s="160"/>
      <c r="DX316" s="160"/>
      <c r="DY316" s="160"/>
      <c r="DZ316" s="160"/>
      <c r="EA316" s="160"/>
      <c r="EB316" s="160"/>
      <c r="EC316" s="160"/>
      <c r="ED316" s="160"/>
      <c r="EE316" s="160"/>
      <c r="EF316" s="160"/>
      <c r="EG316" s="160"/>
    </row>
    <row r="317" spans="29:137" s="162" customFormat="1">
      <c r="AC317" s="171"/>
      <c r="AD317" s="164"/>
      <c r="AE317" s="164"/>
      <c r="AF317" s="164"/>
      <c r="AG317" s="164"/>
      <c r="AH317" s="164"/>
      <c r="AI317" s="164"/>
      <c r="AJ317" s="164"/>
      <c r="AK317" s="164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160"/>
      <c r="BN317" s="160"/>
      <c r="BO317" s="160"/>
      <c r="BP317" s="160"/>
      <c r="BQ317" s="160"/>
      <c r="BR317" s="160"/>
      <c r="BS317" s="160"/>
      <c r="BT317" s="160"/>
      <c r="BU317" s="160"/>
      <c r="BV317" s="160"/>
      <c r="BW317" s="160"/>
      <c r="BX317" s="160"/>
      <c r="BY317" s="160"/>
      <c r="BZ317" s="160"/>
      <c r="CA317" s="160"/>
      <c r="CB317" s="160"/>
      <c r="CC317" s="160"/>
      <c r="CD317" s="160"/>
      <c r="CE317" s="160"/>
      <c r="CF317" s="160"/>
      <c r="CG317" s="160"/>
      <c r="CH317" s="160"/>
      <c r="CI317" s="160"/>
      <c r="CJ317" s="160"/>
      <c r="CK317" s="160"/>
      <c r="CL317" s="160"/>
      <c r="CM317" s="160"/>
      <c r="CN317" s="160"/>
      <c r="CO317" s="160"/>
      <c r="CP317" s="160"/>
      <c r="CQ317" s="160"/>
      <c r="CR317" s="160"/>
      <c r="CS317" s="160"/>
      <c r="CT317" s="160"/>
      <c r="CU317" s="160"/>
      <c r="CV317" s="160"/>
      <c r="CW317" s="160"/>
      <c r="CX317" s="160"/>
      <c r="CY317" s="160"/>
      <c r="CZ317" s="160"/>
      <c r="DA317" s="160"/>
      <c r="DB317" s="160"/>
      <c r="DC317" s="160"/>
      <c r="DD317" s="160"/>
      <c r="DE317" s="160"/>
      <c r="DF317" s="160"/>
      <c r="DG317" s="160"/>
      <c r="DH317" s="160"/>
      <c r="DI317" s="160"/>
      <c r="DJ317" s="160"/>
      <c r="DK317" s="160"/>
      <c r="DL317" s="160"/>
      <c r="DM317" s="160"/>
      <c r="DN317" s="160"/>
      <c r="DO317" s="160"/>
      <c r="DP317" s="160"/>
      <c r="DQ317" s="160"/>
      <c r="DR317" s="160"/>
      <c r="DS317" s="160"/>
      <c r="DT317" s="160"/>
      <c r="DU317" s="160"/>
      <c r="DV317" s="160"/>
      <c r="DW317" s="160"/>
      <c r="DX317" s="160"/>
      <c r="DY317" s="160"/>
      <c r="DZ317" s="160"/>
      <c r="EA317" s="160"/>
      <c r="EB317" s="160"/>
      <c r="EC317" s="160"/>
      <c r="ED317" s="160"/>
      <c r="EE317" s="160"/>
      <c r="EF317" s="160"/>
      <c r="EG317" s="160"/>
    </row>
    <row r="318" spans="29:137" s="162" customFormat="1">
      <c r="AC318" s="171"/>
      <c r="AD318" s="164"/>
      <c r="AE318" s="164"/>
      <c r="AF318" s="164"/>
      <c r="AG318" s="164"/>
      <c r="AH318" s="164"/>
      <c r="AI318" s="164"/>
      <c r="AJ318" s="164"/>
      <c r="AK318" s="164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160"/>
      <c r="BN318" s="160"/>
      <c r="BO318" s="160"/>
      <c r="BP318" s="160"/>
      <c r="BQ318" s="160"/>
      <c r="BR318" s="160"/>
      <c r="BS318" s="160"/>
      <c r="BT318" s="160"/>
      <c r="BU318" s="160"/>
      <c r="BV318" s="160"/>
      <c r="BW318" s="160"/>
      <c r="BX318" s="160"/>
      <c r="BY318" s="160"/>
      <c r="BZ318" s="160"/>
      <c r="CA318" s="160"/>
      <c r="CB318" s="160"/>
      <c r="CC318" s="160"/>
      <c r="CD318" s="160"/>
      <c r="CE318" s="160"/>
      <c r="CF318" s="160"/>
      <c r="CG318" s="160"/>
      <c r="CH318" s="160"/>
      <c r="CI318" s="160"/>
      <c r="CJ318" s="160"/>
      <c r="CK318" s="160"/>
      <c r="CL318" s="160"/>
      <c r="CM318" s="160"/>
      <c r="CN318" s="160"/>
      <c r="CO318" s="160"/>
      <c r="CP318" s="160"/>
      <c r="CQ318" s="160"/>
      <c r="CR318" s="160"/>
      <c r="CS318" s="160"/>
      <c r="CT318" s="160"/>
      <c r="CU318" s="160"/>
      <c r="CV318" s="160"/>
      <c r="CW318" s="160"/>
      <c r="CX318" s="160"/>
      <c r="CY318" s="160"/>
      <c r="CZ318" s="160"/>
      <c r="DA318" s="160"/>
      <c r="DB318" s="160"/>
      <c r="DC318" s="160"/>
      <c r="DD318" s="160"/>
      <c r="DE318" s="160"/>
      <c r="DF318" s="160"/>
      <c r="DG318" s="160"/>
      <c r="DH318" s="160"/>
      <c r="DI318" s="160"/>
      <c r="DJ318" s="160"/>
      <c r="DK318" s="160"/>
      <c r="DL318" s="160"/>
      <c r="DM318" s="160"/>
      <c r="DN318" s="160"/>
      <c r="DO318" s="160"/>
      <c r="DP318" s="160"/>
      <c r="DQ318" s="160"/>
      <c r="DR318" s="160"/>
      <c r="DS318" s="160"/>
      <c r="DT318" s="160"/>
      <c r="DU318" s="160"/>
      <c r="DV318" s="160"/>
      <c r="DW318" s="160"/>
      <c r="DX318" s="160"/>
      <c r="DY318" s="160"/>
      <c r="DZ318" s="160"/>
      <c r="EA318" s="160"/>
      <c r="EB318" s="160"/>
      <c r="EC318" s="160"/>
      <c r="ED318" s="160"/>
      <c r="EE318" s="160"/>
      <c r="EF318" s="160"/>
      <c r="EG318" s="160"/>
    </row>
    <row r="319" spans="29:137" s="162" customFormat="1">
      <c r="AC319" s="171"/>
      <c r="AD319" s="164"/>
      <c r="AE319" s="164"/>
      <c r="AF319" s="164"/>
      <c r="AG319" s="164"/>
      <c r="AH319" s="164"/>
      <c r="AI319" s="164"/>
      <c r="AJ319" s="164"/>
      <c r="AK319" s="164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160"/>
      <c r="BN319" s="160"/>
      <c r="BO319" s="160"/>
      <c r="BP319" s="160"/>
      <c r="BQ319" s="160"/>
      <c r="BR319" s="160"/>
      <c r="BS319" s="160"/>
      <c r="BT319" s="160"/>
      <c r="BU319" s="160"/>
      <c r="BV319" s="160"/>
      <c r="BW319" s="160"/>
      <c r="BX319" s="160"/>
      <c r="BY319" s="160"/>
      <c r="BZ319" s="160"/>
      <c r="CA319" s="160"/>
      <c r="CB319" s="160"/>
      <c r="CC319" s="160"/>
      <c r="CD319" s="160"/>
      <c r="CE319" s="160"/>
      <c r="CF319" s="160"/>
      <c r="CG319" s="160"/>
      <c r="CH319" s="160"/>
      <c r="CI319" s="160"/>
      <c r="CJ319" s="160"/>
      <c r="CK319" s="160"/>
      <c r="CL319" s="160"/>
      <c r="CM319" s="160"/>
      <c r="CN319" s="160"/>
      <c r="CO319" s="160"/>
      <c r="CP319" s="160"/>
      <c r="CQ319" s="160"/>
      <c r="CR319" s="160"/>
      <c r="CS319" s="160"/>
      <c r="CT319" s="160"/>
      <c r="CU319" s="160"/>
      <c r="CV319" s="160"/>
      <c r="CW319" s="160"/>
      <c r="CX319" s="160"/>
      <c r="CY319" s="160"/>
      <c r="CZ319" s="160"/>
      <c r="DA319" s="160"/>
      <c r="DB319" s="160"/>
      <c r="DC319" s="160"/>
      <c r="DD319" s="160"/>
      <c r="DE319" s="160"/>
      <c r="DF319" s="160"/>
      <c r="DG319" s="160"/>
      <c r="DH319" s="160"/>
      <c r="DI319" s="160"/>
      <c r="DJ319" s="160"/>
      <c r="DK319" s="160"/>
      <c r="DL319" s="160"/>
      <c r="DM319" s="160"/>
      <c r="DN319" s="160"/>
      <c r="DO319" s="160"/>
      <c r="DP319" s="160"/>
      <c r="DQ319" s="160"/>
      <c r="DR319" s="160"/>
      <c r="DS319" s="160"/>
      <c r="DT319" s="160"/>
      <c r="DU319" s="160"/>
      <c r="DV319" s="160"/>
      <c r="DW319" s="160"/>
      <c r="DX319" s="160"/>
      <c r="DY319" s="160"/>
      <c r="DZ319" s="160"/>
      <c r="EA319" s="160"/>
      <c r="EB319" s="160"/>
      <c r="EC319" s="160"/>
      <c r="ED319" s="160"/>
      <c r="EE319" s="160"/>
      <c r="EF319" s="160"/>
      <c r="EG319" s="160"/>
    </row>
    <row r="320" spans="29:137" s="162" customFormat="1">
      <c r="AC320" s="171"/>
      <c r="AD320" s="164"/>
      <c r="AE320" s="164"/>
      <c r="AF320" s="164"/>
      <c r="AG320" s="164"/>
      <c r="AH320" s="164"/>
      <c r="AI320" s="164"/>
      <c r="AJ320" s="164"/>
      <c r="AK320" s="164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160"/>
      <c r="BN320" s="160"/>
      <c r="BO320" s="160"/>
      <c r="BP320" s="160"/>
      <c r="BQ320" s="160"/>
      <c r="BR320" s="160"/>
      <c r="BS320" s="160"/>
      <c r="BT320" s="160"/>
      <c r="BU320" s="160"/>
      <c r="BV320" s="160"/>
      <c r="BW320" s="160"/>
      <c r="BX320" s="160"/>
      <c r="BY320" s="160"/>
      <c r="BZ320" s="160"/>
      <c r="CA320" s="160"/>
      <c r="CB320" s="160"/>
      <c r="CC320" s="160"/>
      <c r="CD320" s="160"/>
      <c r="CE320" s="160"/>
      <c r="CF320" s="160"/>
      <c r="CG320" s="160"/>
      <c r="CH320" s="160"/>
      <c r="CI320" s="160"/>
      <c r="CJ320" s="160"/>
      <c r="CK320" s="160"/>
      <c r="CL320" s="160"/>
      <c r="CM320" s="160"/>
      <c r="CN320" s="160"/>
      <c r="CO320" s="160"/>
      <c r="CP320" s="160"/>
      <c r="CQ320" s="160"/>
      <c r="CR320" s="160"/>
      <c r="CS320" s="160"/>
      <c r="CT320" s="160"/>
      <c r="CU320" s="160"/>
      <c r="CV320" s="160"/>
      <c r="CW320" s="160"/>
      <c r="CX320" s="160"/>
      <c r="CY320" s="160"/>
      <c r="CZ320" s="160"/>
      <c r="DA320" s="160"/>
      <c r="DB320" s="160"/>
      <c r="DC320" s="160"/>
      <c r="DD320" s="160"/>
      <c r="DE320" s="160"/>
      <c r="DF320" s="160"/>
      <c r="DG320" s="160"/>
      <c r="DH320" s="160"/>
      <c r="DI320" s="160"/>
      <c r="DJ320" s="160"/>
      <c r="DK320" s="160"/>
      <c r="DL320" s="160"/>
      <c r="DM320" s="160"/>
      <c r="DN320" s="160"/>
      <c r="DO320" s="160"/>
      <c r="DP320" s="160"/>
      <c r="DQ320" s="160"/>
      <c r="DR320" s="160"/>
      <c r="DS320" s="160"/>
      <c r="DT320" s="160"/>
      <c r="DU320" s="160"/>
      <c r="DV320" s="160"/>
      <c r="DW320" s="160"/>
      <c r="DX320" s="160"/>
      <c r="DY320" s="160"/>
      <c r="DZ320" s="160"/>
      <c r="EA320" s="160"/>
      <c r="EB320" s="160"/>
      <c r="EC320" s="160"/>
      <c r="ED320" s="160"/>
      <c r="EE320" s="160"/>
      <c r="EF320" s="160"/>
      <c r="EG320" s="160"/>
    </row>
    <row r="321" spans="29:137" s="162" customFormat="1">
      <c r="AC321" s="171"/>
      <c r="AD321" s="164"/>
      <c r="AE321" s="164"/>
      <c r="AF321" s="164"/>
      <c r="AG321" s="164"/>
      <c r="AH321" s="164"/>
      <c r="AI321" s="164"/>
      <c r="AJ321" s="164"/>
      <c r="AK321" s="164"/>
      <c r="AL321" s="160"/>
      <c r="AM321" s="160"/>
      <c r="AN321" s="160"/>
      <c r="AO321" s="160"/>
      <c r="AP321" s="160"/>
      <c r="AQ321" s="160"/>
      <c r="AR321" s="160"/>
      <c r="AS321" s="160"/>
      <c r="AT321" s="160"/>
      <c r="AU321" s="160"/>
      <c r="AV321" s="160"/>
      <c r="AW321" s="160"/>
      <c r="AX321" s="160"/>
      <c r="AY321" s="160"/>
      <c r="AZ321" s="160"/>
      <c r="BA321" s="160"/>
      <c r="BB321" s="160"/>
      <c r="BC321" s="160"/>
      <c r="BD321" s="160"/>
      <c r="BE321" s="160"/>
      <c r="BF321" s="160"/>
      <c r="BG321" s="160"/>
      <c r="BH321" s="160"/>
      <c r="BI321" s="160"/>
      <c r="BJ321" s="160"/>
      <c r="BK321" s="160"/>
      <c r="BL321" s="160"/>
      <c r="BM321" s="160"/>
      <c r="BN321" s="160"/>
      <c r="BO321" s="160"/>
      <c r="BP321" s="160"/>
      <c r="BQ321" s="160"/>
      <c r="BR321" s="160"/>
      <c r="BS321" s="160"/>
      <c r="BT321" s="160"/>
      <c r="BU321" s="160"/>
      <c r="BV321" s="160"/>
      <c r="BW321" s="160"/>
      <c r="BX321" s="160"/>
      <c r="BY321" s="160"/>
      <c r="BZ321" s="160"/>
      <c r="CA321" s="160"/>
      <c r="CB321" s="160"/>
      <c r="CC321" s="160"/>
      <c r="CD321" s="160"/>
      <c r="CE321" s="160"/>
      <c r="CF321" s="160"/>
      <c r="CG321" s="160"/>
      <c r="CH321" s="160"/>
      <c r="CI321" s="160"/>
      <c r="CJ321" s="160"/>
      <c r="CK321" s="160"/>
      <c r="CL321" s="160"/>
      <c r="CM321" s="160"/>
      <c r="CN321" s="160"/>
      <c r="CO321" s="160"/>
      <c r="CP321" s="160"/>
      <c r="CQ321" s="160"/>
      <c r="CR321" s="160"/>
      <c r="CS321" s="160"/>
      <c r="CT321" s="160"/>
      <c r="CU321" s="160"/>
      <c r="CV321" s="160"/>
      <c r="CW321" s="160"/>
      <c r="CX321" s="160"/>
      <c r="CY321" s="160"/>
      <c r="CZ321" s="160"/>
      <c r="DA321" s="160"/>
      <c r="DB321" s="160"/>
      <c r="DC321" s="160"/>
      <c r="DD321" s="160"/>
      <c r="DE321" s="160"/>
      <c r="DF321" s="160"/>
      <c r="DG321" s="160"/>
      <c r="DH321" s="160"/>
      <c r="DI321" s="160"/>
      <c r="DJ321" s="160"/>
      <c r="DK321" s="160"/>
      <c r="DL321" s="160"/>
      <c r="DM321" s="160"/>
      <c r="DN321" s="160"/>
      <c r="DO321" s="160"/>
      <c r="DP321" s="160"/>
      <c r="DQ321" s="160"/>
      <c r="DR321" s="160"/>
      <c r="DS321" s="160"/>
      <c r="DT321" s="160"/>
      <c r="DU321" s="160"/>
      <c r="DV321" s="160"/>
      <c r="DW321" s="160"/>
      <c r="DX321" s="160"/>
      <c r="DY321" s="160"/>
      <c r="DZ321" s="160"/>
      <c r="EA321" s="160"/>
      <c r="EB321" s="160"/>
      <c r="EC321" s="160"/>
      <c r="ED321" s="160"/>
      <c r="EE321" s="160"/>
      <c r="EF321" s="160"/>
      <c r="EG321" s="160"/>
    </row>
    <row r="322" spans="29:137" s="162" customFormat="1">
      <c r="AC322" s="171"/>
      <c r="AD322" s="164"/>
      <c r="AE322" s="164"/>
      <c r="AF322" s="164"/>
      <c r="AG322" s="164"/>
      <c r="AH322" s="164"/>
      <c r="AI322" s="164"/>
      <c r="AJ322" s="164"/>
      <c r="AK322" s="164"/>
      <c r="AL322" s="160"/>
      <c r="AM322" s="160"/>
      <c r="AN322" s="160"/>
      <c r="AO322" s="160"/>
      <c r="AP322" s="160"/>
      <c r="AQ322" s="160"/>
      <c r="AR322" s="160"/>
      <c r="AS322" s="160"/>
      <c r="AT322" s="160"/>
      <c r="AU322" s="160"/>
      <c r="AV322" s="160"/>
      <c r="AW322" s="160"/>
      <c r="AX322" s="160"/>
      <c r="AY322" s="160"/>
      <c r="AZ322" s="160"/>
      <c r="BA322" s="160"/>
      <c r="BB322" s="160"/>
      <c r="BC322" s="160"/>
      <c r="BD322" s="160"/>
      <c r="BE322" s="160"/>
      <c r="BF322" s="160"/>
      <c r="BG322" s="160"/>
      <c r="BH322" s="160"/>
      <c r="BI322" s="160"/>
      <c r="BJ322" s="160"/>
      <c r="BK322" s="160"/>
      <c r="BL322" s="160"/>
      <c r="BM322" s="160"/>
      <c r="BN322" s="160"/>
      <c r="BO322" s="160"/>
      <c r="BP322" s="160"/>
      <c r="BQ322" s="160"/>
      <c r="BR322" s="160"/>
      <c r="BS322" s="160"/>
      <c r="BT322" s="160"/>
      <c r="BU322" s="160"/>
      <c r="BV322" s="160"/>
      <c r="BW322" s="160"/>
      <c r="BX322" s="160"/>
      <c r="BY322" s="160"/>
      <c r="BZ322" s="160"/>
      <c r="CA322" s="160"/>
      <c r="CB322" s="160"/>
      <c r="CC322" s="160"/>
      <c r="CD322" s="160"/>
      <c r="CE322" s="160"/>
      <c r="CF322" s="160"/>
      <c r="CG322" s="160"/>
      <c r="CH322" s="160"/>
      <c r="CI322" s="160"/>
      <c r="CJ322" s="160"/>
      <c r="CK322" s="160"/>
      <c r="CL322" s="160"/>
      <c r="CM322" s="160"/>
      <c r="CN322" s="160"/>
      <c r="CO322" s="160"/>
      <c r="CP322" s="160"/>
      <c r="CQ322" s="160"/>
      <c r="CR322" s="160"/>
      <c r="CS322" s="160"/>
      <c r="CT322" s="160"/>
      <c r="CU322" s="160"/>
      <c r="CV322" s="160"/>
      <c r="CW322" s="160"/>
      <c r="CX322" s="160"/>
      <c r="CY322" s="160"/>
      <c r="CZ322" s="160"/>
      <c r="DA322" s="160"/>
      <c r="DB322" s="160"/>
      <c r="DC322" s="160"/>
      <c r="DD322" s="160"/>
      <c r="DE322" s="160"/>
      <c r="DF322" s="160"/>
      <c r="DG322" s="160"/>
      <c r="DH322" s="160"/>
      <c r="DI322" s="160"/>
      <c r="DJ322" s="160"/>
      <c r="DK322" s="160"/>
      <c r="DL322" s="160"/>
      <c r="DM322" s="160"/>
      <c r="DN322" s="160"/>
      <c r="DO322" s="160"/>
      <c r="DP322" s="160"/>
      <c r="DQ322" s="160"/>
      <c r="DR322" s="160"/>
      <c r="DS322" s="160"/>
      <c r="DT322" s="160"/>
      <c r="DU322" s="160"/>
      <c r="DV322" s="160"/>
      <c r="DW322" s="160"/>
      <c r="DX322" s="160"/>
      <c r="DY322" s="160"/>
      <c r="DZ322" s="160"/>
      <c r="EA322" s="160"/>
      <c r="EB322" s="160"/>
      <c r="EC322" s="160"/>
      <c r="ED322" s="160"/>
      <c r="EE322" s="160"/>
      <c r="EF322" s="160"/>
      <c r="EG322" s="160"/>
    </row>
    <row r="323" spans="29:137" s="162" customFormat="1">
      <c r="AC323" s="171"/>
      <c r="AD323" s="164"/>
      <c r="AE323" s="164"/>
      <c r="AF323" s="164"/>
      <c r="AG323" s="164"/>
      <c r="AH323" s="164"/>
      <c r="AI323" s="164"/>
      <c r="AJ323" s="164"/>
      <c r="AK323" s="164"/>
      <c r="AL323" s="160"/>
      <c r="AM323" s="160"/>
      <c r="AN323" s="160"/>
      <c r="AO323" s="160"/>
      <c r="AP323" s="160"/>
      <c r="AQ323" s="160"/>
      <c r="AR323" s="160"/>
      <c r="AS323" s="160"/>
      <c r="AT323" s="160"/>
      <c r="AU323" s="160"/>
      <c r="AV323" s="160"/>
      <c r="AW323" s="160"/>
      <c r="AX323" s="160"/>
      <c r="AY323" s="160"/>
      <c r="AZ323" s="160"/>
      <c r="BA323" s="160"/>
      <c r="BB323" s="160"/>
      <c r="BC323" s="160"/>
      <c r="BD323" s="160"/>
      <c r="BE323" s="160"/>
      <c r="BF323" s="160"/>
      <c r="BG323" s="160"/>
      <c r="BH323" s="160"/>
      <c r="BI323" s="160"/>
      <c r="BJ323" s="160"/>
      <c r="BK323" s="160"/>
      <c r="BL323" s="160"/>
      <c r="BM323" s="160"/>
      <c r="BN323" s="160"/>
      <c r="BO323" s="160"/>
      <c r="BP323" s="160"/>
      <c r="BQ323" s="160"/>
      <c r="BR323" s="160"/>
      <c r="BS323" s="160"/>
      <c r="BT323" s="160"/>
      <c r="BU323" s="160"/>
      <c r="BV323" s="160"/>
      <c r="BW323" s="160"/>
      <c r="BX323" s="160"/>
      <c r="BY323" s="160"/>
      <c r="BZ323" s="160"/>
      <c r="CA323" s="160"/>
      <c r="CB323" s="160"/>
      <c r="CC323" s="160"/>
      <c r="CD323" s="160"/>
      <c r="CE323" s="160"/>
      <c r="CF323" s="160"/>
      <c r="CG323" s="160"/>
      <c r="CH323" s="160"/>
      <c r="CI323" s="160"/>
      <c r="CJ323" s="160"/>
      <c r="CK323" s="160"/>
      <c r="CL323" s="160"/>
      <c r="CM323" s="160"/>
      <c r="CN323" s="160"/>
      <c r="CO323" s="160"/>
      <c r="CP323" s="160"/>
      <c r="CQ323" s="160"/>
      <c r="CR323" s="160"/>
      <c r="CS323" s="160"/>
      <c r="CT323" s="160"/>
      <c r="CU323" s="160"/>
      <c r="CV323" s="160"/>
      <c r="CW323" s="160"/>
      <c r="CX323" s="160"/>
      <c r="CY323" s="160"/>
      <c r="CZ323" s="160"/>
      <c r="DA323" s="160"/>
      <c r="DB323" s="160"/>
      <c r="DC323" s="160"/>
      <c r="DD323" s="160"/>
      <c r="DE323" s="160"/>
      <c r="DF323" s="160"/>
      <c r="DG323" s="160"/>
      <c r="DH323" s="160"/>
      <c r="DI323" s="160"/>
      <c r="DJ323" s="160"/>
      <c r="DK323" s="160"/>
      <c r="DL323" s="160"/>
      <c r="DM323" s="160"/>
      <c r="DN323" s="160"/>
      <c r="DO323" s="160"/>
      <c r="DP323" s="160"/>
      <c r="DQ323" s="160"/>
      <c r="DR323" s="160"/>
      <c r="DS323" s="160"/>
      <c r="DT323" s="160"/>
      <c r="DU323" s="160"/>
      <c r="DV323" s="160"/>
      <c r="DW323" s="160"/>
      <c r="DX323" s="160"/>
      <c r="DY323" s="160"/>
      <c r="DZ323" s="160"/>
      <c r="EA323" s="160"/>
      <c r="EB323" s="160"/>
      <c r="EC323" s="160"/>
      <c r="ED323" s="160"/>
      <c r="EE323" s="160"/>
      <c r="EF323" s="160"/>
      <c r="EG323" s="160"/>
    </row>
    <row r="324" spans="29:137" s="162" customFormat="1">
      <c r="AC324" s="171"/>
      <c r="AD324" s="164"/>
      <c r="AE324" s="164"/>
      <c r="AF324" s="164"/>
      <c r="AG324" s="164"/>
      <c r="AH324" s="164"/>
      <c r="AI324" s="164"/>
      <c r="AJ324" s="164"/>
      <c r="AK324" s="164"/>
      <c r="AL324" s="160"/>
      <c r="AM324" s="160"/>
      <c r="AN324" s="160"/>
      <c r="AO324" s="160"/>
      <c r="AP324" s="160"/>
      <c r="AQ324" s="160"/>
      <c r="AR324" s="160"/>
      <c r="AS324" s="160"/>
      <c r="AT324" s="160"/>
      <c r="AU324" s="160"/>
      <c r="AV324" s="160"/>
      <c r="AW324" s="160"/>
      <c r="AX324" s="160"/>
      <c r="AY324" s="160"/>
      <c r="AZ324" s="160"/>
      <c r="BA324" s="160"/>
      <c r="BB324" s="160"/>
      <c r="BC324" s="160"/>
      <c r="BD324" s="160"/>
      <c r="BE324" s="160"/>
      <c r="BF324" s="160"/>
      <c r="BG324" s="160"/>
      <c r="BH324" s="160"/>
      <c r="BI324" s="160"/>
      <c r="BJ324" s="160"/>
      <c r="BK324" s="160"/>
      <c r="BL324" s="160"/>
      <c r="BM324" s="160"/>
      <c r="BN324" s="160"/>
      <c r="BO324" s="160"/>
      <c r="BP324" s="160"/>
      <c r="BQ324" s="160"/>
      <c r="BR324" s="160"/>
      <c r="BS324" s="160"/>
      <c r="BT324" s="160"/>
      <c r="BU324" s="160"/>
      <c r="BV324" s="160"/>
      <c r="BW324" s="160"/>
      <c r="BX324" s="160"/>
      <c r="BY324" s="160"/>
      <c r="BZ324" s="160"/>
      <c r="CA324" s="160"/>
      <c r="CB324" s="160"/>
      <c r="CC324" s="160"/>
      <c r="CD324" s="160"/>
      <c r="CE324" s="160"/>
      <c r="CF324" s="160"/>
      <c r="CG324" s="160"/>
      <c r="CH324" s="160"/>
      <c r="CI324" s="160"/>
      <c r="CJ324" s="160"/>
      <c r="CK324" s="160"/>
      <c r="CL324" s="160"/>
      <c r="CM324" s="160"/>
      <c r="CN324" s="160"/>
      <c r="CO324" s="160"/>
      <c r="CP324" s="160"/>
      <c r="CQ324" s="160"/>
      <c r="CR324" s="160"/>
      <c r="CS324" s="160"/>
      <c r="CT324" s="160"/>
      <c r="CU324" s="160"/>
      <c r="CV324" s="160"/>
      <c r="CW324" s="160"/>
      <c r="CX324" s="160"/>
      <c r="CY324" s="160"/>
      <c r="CZ324" s="160"/>
      <c r="DA324" s="160"/>
      <c r="DB324" s="160"/>
      <c r="DC324" s="160"/>
      <c r="DD324" s="160"/>
      <c r="DE324" s="160"/>
      <c r="DF324" s="160"/>
      <c r="DG324" s="160"/>
      <c r="DH324" s="160"/>
      <c r="DI324" s="160"/>
      <c r="DJ324" s="160"/>
      <c r="DK324" s="160"/>
      <c r="DL324" s="160"/>
      <c r="DM324" s="160"/>
      <c r="DN324" s="160"/>
      <c r="DO324" s="160"/>
      <c r="DP324" s="160"/>
      <c r="DQ324" s="160"/>
      <c r="DR324" s="160"/>
      <c r="DS324" s="160"/>
      <c r="DT324" s="160"/>
      <c r="DU324" s="160"/>
      <c r="DV324" s="160"/>
      <c r="DW324" s="160"/>
      <c r="DX324" s="160"/>
      <c r="DY324" s="160"/>
      <c r="DZ324" s="160"/>
      <c r="EA324" s="160"/>
      <c r="EB324" s="160"/>
      <c r="EC324" s="160"/>
      <c r="ED324" s="160"/>
      <c r="EE324" s="160"/>
      <c r="EF324" s="160"/>
      <c r="EG324" s="160"/>
    </row>
    <row r="325" spans="29:137" s="162" customFormat="1">
      <c r="AC325" s="171"/>
      <c r="AD325" s="164"/>
      <c r="AE325" s="164"/>
      <c r="AF325" s="164"/>
      <c r="AG325" s="164"/>
      <c r="AH325" s="164"/>
      <c r="AI325" s="164"/>
      <c r="AJ325" s="164"/>
      <c r="AK325" s="164"/>
      <c r="AL325" s="160"/>
      <c r="AM325" s="160"/>
      <c r="AN325" s="160"/>
      <c r="AO325" s="160"/>
      <c r="AP325" s="160"/>
      <c r="AQ325" s="160"/>
      <c r="AR325" s="160"/>
      <c r="AS325" s="160"/>
      <c r="AT325" s="160"/>
      <c r="AU325" s="160"/>
      <c r="AV325" s="160"/>
      <c r="AW325" s="160"/>
      <c r="AX325" s="160"/>
      <c r="AY325" s="160"/>
      <c r="AZ325" s="160"/>
      <c r="BA325" s="160"/>
      <c r="BB325" s="160"/>
      <c r="BC325" s="160"/>
      <c r="BD325" s="160"/>
      <c r="BE325" s="160"/>
      <c r="BF325" s="160"/>
      <c r="BG325" s="160"/>
      <c r="BH325" s="160"/>
      <c r="BI325" s="160"/>
      <c r="BJ325" s="160"/>
      <c r="BK325" s="160"/>
      <c r="BL325" s="160"/>
      <c r="BM325" s="160"/>
      <c r="BN325" s="160"/>
      <c r="BO325" s="160"/>
      <c r="BP325" s="160"/>
      <c r="BQ325" s="160"/>
      <c r="BR325" s="160"/>
      <c r="BS325" s="160"/>
      <c r="BT325" s="160"/>
      <c r="BU325" s="160"/>
      <c r="BV325" s="160"/>
      <c r="BW325" s="160"/>
      <c r="BX325" s="160"/>
      <c r="BY325" s="160"/>
      <c r="BZ325" s="160"/>
      <c r="CA325" s="160"/>
      <c r="CB325" s="160"/>
      <c r="CC325" s="160"/>
      <c r="CD325" s="160"/>
      <c r="CE325" s="160"/>
      <c r="CF325" s="160"/>
      <c r="CG325" s="160"/>
      <c r="CH325" s="160"/>
      <c r="CI325" s="160"/>
      <c r="CJ325" s="160"/>
      <c r="CK325" s="160"/>
      <c r="CL325" s="160"/>
      <c r="CM325" s="160"/>
      <c r="CN325" s="160"/>
      <c r="CO325" s="160"/>
      <c r="CP325" s="160"/>
      <c r="CQ325" s="160"/>
      <c r="CR325" s="160"/>
      <c r="CS325" s="160"/>
      <c r="CT325" s="160"/>
      <c r="CU325" s="160"/>
      <c r="CV325" s="160"/>
      <c r="CW325" s="160"/>
      <c r="CX325" s="160"/>
      <c r="CY325" s="160"/>
      <c r="CZ325" s="160"/>
      <c r="DA325" s="160"/>
      <c r="DB325" s="160"/>
      <c r="DC325" s="160"/>
      <c r="DD325" s="160"/>
      <c r="DE325" s="160"/>
      <c r="DF325" s="160"/>
      <c r="DG325" s="160"/>
      <c r="DH325" s="160"/>
      <c r="DI325" s="160"/>
      <c r="DJ325" s="160"/>
      <c r="DK325" s="160"/>
      <c r="DL325" s="160"/>
      <c r="DM325" s="160"/>
      <c r="DN325" s="160"/>
      <c r="DO325" s="160"/>
      <c r="DP325" s="160"/>
      <c r="DQ325" s="160"/>
      <c r="DR325" s="160"/>
      <c r="DS325" s="160"/>
      <c r="DT325" s="160"/>
      <c r="DU325" s="160"/>
      <c r="DV325" s="160"/>
      <c r="DW325" s="160"/>
      <c r="DX325" s="160"/>
      <c r="DY325" s="160"/>
      <c r="DZ325" s="160"/>
      <c r="EA325" s="160"/>
      <c r="EB325" s="160"/>
      <c r="EC325" s="160"/>
      <c r="ED325" s="160"/>
      <c r="EE325" s="160"/>
      <c r="EF325" s="160"/>
      <c r="EG325" s="160"/>
    </row>
    <row r="326" spans="29:137" s="162" customFormat="1">
      <c r="AC326" s="171"/>
      <c r="AD326" s="164"/>
      <c r="AE326" s="164"/>
      <c r="AF326" s="164"/>
      <c r="AG326" s="164"/>
      <c r="AH326" s="164"/>
      <c r="AI326" s="164"/>
      <c r="AJ326" s="164"/>
      <c r="AK326" s="164"/>
      <c r="AL326" s="160"/>
      <c r="AM326" s="160"/>
      <c r="AN326" s="160"/>
      <c r="AO326" s="160"/>
      <c r="AP326" s="160"/>
      <c r="AQ326" s="160"/>
      <c r="AR326" s="160"/>
      <c r="AS326" s="160"/>
      <c r="AT326" s="160"/>
      <c r="AU326" s="160"/>
      <c r="AV326" s="160"/>
      <c r="AW326" s="160"/>
      <c r="AX326" s="160"/>
      <c r="AY326" s="160"/>
      <c r="AZ326" s="160"/>
      <c r="BA326" s="160"/>
      <c r="BB326" s="160"/>
      <c r="BC326" s="160"/>
      <c r="BD326" s="160"/>
      <c r="BE326" s="160"/>
      <c r="BF326" s="160"/>
      <c r="BG326" s="160"/>
      <c r="BH326" s="160"/>
      <c r="BI326" s="160"/>
      <c r="BJ326" s="160"/>
      <c r="BK326" s="160"/>
      <c r="BL326" s="160"/>
      <c r="BM326" s="160"/>
      <c r="BN326" s="160"/>
      <c r="BO326" s="160"/>
      <c r="BP326" s="160"/>
      <c r="BQ326" s="160"/>
      <c r="BR326" s="160"/>
      <c r="BS326" s="160"/>
      <c r="BT326" s="160"/>
      <c r="BU326" s="160"/>
      <c r="BV326" s="160"/>
      <c r="BW326" s="160"/>
      <c r="BX326" s="160"/>
      <c r="BY326" s="160"/>
      <c r="BZ326" s="160"/>
      <c r="CA326" s="160"/>
      <c r="CB326" s="160"/>
      <c r="CC326" s="160"/>
      <c r="CD326" s="160"/>
      <c r="CE326" s="160"/>
      <c r="CF326" s="160"/>
      <c r="CG326" s="160"/>
      <c r="CH326" s="160"/>
      <c r="CI326" s="160"/>
      <c r="CJ326" s="160"/>
      <c r="CK326" s="160"/>
      <c r="CL326" s="160"/>
      <c r="CM326" s="160"/>
      <c r="CN326" s="160"/>
      <c r="CO326" s="160"/>
      <c r="CP326" s="160"/>
      <c r="CQ326" s="160"/>
      <c r="CR326" s="160"/>
      <c r="CS326" s="160"/>
      <c r="CT326" s="160"/>
      <c r="CU326" s="160"/>
      <c r="CV326" s="160"/>
      <c r="CW326" s="160"/>
      <c r="CX326" s="160"/>
      <c r="CY326" s="160"/>
      <c r="CZ326" s="160"/>
      <c r="DA326" s="160"/>
      <c r="DB326" s="160"/>
      <c r="DC326" s="160"/>
      <c r="DD326" s="160"/>
      <c r="DE326" s="160"/>
      <c r="DF326" s="160"/>
      <c r="DG326" s="160"/>
      <c r="DH326" s="160"/>
      <c r="DI326" s="160"/>
      <c r="DJ326" s="160"/>
      <c r="DK326" s="160"/>
      <c r="DL326" s="160"/>
      <c r="DM326" s="160"/>
      <c r="DN326" s="160"/>
      <c r="DO326" s="160"/>
      <c r="DP326" s="160"/>
      <c r="DQ326" s="160"/>
      <c r="DR326" s="160"/>
      <c r="DS326" s="160"/>
      <c r="DT326" s="160"/>
      <c r="DU326" s="160"/>
      <c r="DV326" s="160"/>
      <c r="DW326" s="160"/>
      <c r="DX326" s="160"/>
      <c r="DY326" s="160"/>
      <c r="DZ326" s="160"/>
      <c r="EA326" s="160"/>
      <c r="EB326" s="160"/>
      <c r="EC326" s="160"/>
      <c r="ED326" s="160"/>
      <c r="EE326" s="160"/>
      <c r="EF326" s="160"/>
      <c r="EG326" s="160"/>
    </row>
    <row r="327" spans="29:137" s="162" customFormat="1">
      <c r="AC327" s="171"/>
      <c r="AD327" s="164"/>
      <c r="AE327" s="164"/>
      <c r="AF327" s="164"/>
      <c r="AG327" s="164"/>
      <c r="AH327" s="164"/>
      <c r="AI327" s="164"/>
      <c r="AJ327" s="164"/>
      <c r="AK327" s="164"/>
      <c r="AL327" s="160"/>
      <c r="AM327" s="160"/>
      <c r="AN327" s="160"/>
      <c r="AO327" s="160"/>
      <c r="AP327" s="160"/>
      <c r="AQ327" s="160"/>
      <c r="AR327" s="160"/>
      <c r="AS327" s="160"/>
      <c r="AT327" s="160"/>
      <c r="AU327" s="160"/>
      <c r="AV327" s="160"/>
      <c r="AW327" s="160"/>
      <c r="AX327" s="160"/>
      <c r="AY327" s="160"/>
      <c r="AZ327" s="160"/>
      <c r="BA327" s="160"/>
      <c r="BB327" s="160"/>
      <c r="BC327" s="160"/>
      <c r="BD327" s="160"/>
      <c r="BE327" s="160"/>
      <c r="BF327" s="160"/>
      <c r="BG327" s="160"/>
      <c r="BH327" s="160"/>
      <c r="BI327" s="160"/>
      <c r="BJ327" s="160"/>
      <c r="BK327" s="160"/>
      <c r="BL327" s="160"/>
      <c r="BM327" s="160"/>
      <c r="BN327" s="160"/>
      <c r="BO327" s="160"/>
      <c r="BP327" s="160"/>
      <c r="BQ327" s="160"/>
      <c r="BR327" s="160"/>
      <c r="BS327" s="160"/>
      <c r="BT327" s="160"/>
      <c r="BU327" s="160"/>
      <c r="BV327" s="160"/>
      <c r="BW327" s="160"/>
      <c r="BX327" s="160"/>
      <c r="BY327" s="160"/>
      <c r="BZ327" s="160"/>
      <c r="CA327" s="160"/>
      <c r="CB327" s="160"/>
      <c r="CC327" s="160"/>
      <c r="CD327" s="160"/>
      <c r="CE327" s="160"/>
      <c r="CF327" s="160"/>
      <c r="CG327" s="160"/>
      <c r="CH327" s="160"/>
      <c r="CI327" s="160"/>
      <c r="CJ327" s="160"/>
      <c r="CK327" s="160"/>
      <c r="CL327" s="160"/>
      <c r="CM327" s="160"/>
      <c r="CN327" s="160"/>
      <c r="CO327" s="160"/>
      <c r="CP327" s="160"/>
      <c r="CQ327" s="160"/>
      <c r="CR327" s="160"/>
      <c r="CS327" s="160"/>
      <c r="CT327" s="160"/>
      <c r="CU327" s="160"/>
      <c r="CV327" s="160"/>
      <c r="CW327" s="160"/>
      <c r="CX327" s="160"/>
      <c r="CY327" s="160"/>
      <c r="CZ327" s="160"/>
      <c r="DA327" s="160"/>
      <c r="DB327" s="160"/>
      <c r="DC327" s="160"/>
      <c r="DD327" s="160"/>
      <c r="DE327" s="160"/>
      <c r="DF327" s="160"/>
      <c r="DG327" s="160"/>
      <c r="DH327" s="160"/>
      <c r="DI327" s="160"/>
      <c r="DJ327" s="160"/>
      <c r="DK327" s="160"/>
      <c r="DL327" s="160"/>
      <c r="DM327" s="160"/>
      <c r="DN327" s="160"/>
      <c r="DO327" s="160"/>
      <c r="DP327" s="160"/>
      <c r="DQ327" s="160"/>
      <c r="DR327" s="160"/>
      <c r="DS327" s="160"/>
      <c r="DT327" s="160"/>
      <c r="DU327" s="160"/>
      <c r="DV327" s="160"/>
      <c r="DW327" s="160"/>
      <c r="DX327" s="160"/>
      <c r="DY327" s="160"/>
      <c r="DZ327" s="160"/>
      <c r="EA327" s="160"/>
      <c r="EB327" s="160"/>
      <c r="EC327" s="160"/>
      <c r="ED327" s="160"/>
      <c r="EE327" s="160"/>
      <c r="EF327" s="160"/>
      <c r="EG327" s="160"/>
    </row>
    <row r="328" spans="29:137" s="162" customFormat="1">
      <c r="AC328" s="171"/>
      <c r="AD328" s="164"/>
      <c r="AE328" s="164"/>
      <c r="AF328" s="164"/>
      <c r="AG328" s="164"/>
      <c r="AH328" s="164"/>
      <c r="AI328" s="164"/>
      <c r="AJ328" s="164"/>
      <c r="AK328" s="164"/>
      <c r="AL328" s="160"/>
      <c r="AM328" s="160"/>
      <c r="AN328" s="160"/>
      <c r="AO328" s="160"/>
      <c r="AP328" s="160"/>
      <c r="AQ328" s="160"/>
      <c r="AR328" s="160"/>
      <c r="AS328" s="160"/>
      <c r="AT328" s="160"/>
      <c r="AU328" s="160"/>
      <c r="AV328" s="160"/>
      <c r="AW328" s="160"/>
      <c r="AX328" s="160"/>
      <c r="AY328" s="160"/>
      <c r="AZ328" s="160"/>
      <c r="BA328" s="160"/>
      <c r="BB328" s="160"/>
      <c r="BC328" s="160"/>
      <c r="BD328" s="160"/>
      <c r="BE328" s="160"/>
      <c r="BF328" s="160"/>
      <c r="BG328" s="160"/>
      <c r="BH328" s="160"/>
      <c r="BI328" s="160"/>
      <c r="BJ328" s="160"/>
      <c r="BK328" s="160"/>
      <c r="BL328" s="160"/>
      <c r="BM328" s="160"/>
      <c r="BN328" s="160"/>
      <c r="BO328" s="160"/>
      <c r="BP328" s="160"/>
      <c r="BQ328" s="160"/>
      <c r="BR328" s="160"/>
      <c r="BS328" s="160"/>
      <c r="BT328" s="160"/>
      <c r="BU328" s="160"/>
      <c r="BV328" s="160"/>
      <c r="BW328" s="160"/>
      <c r="BX328" s="160"/>
      <c r="BY328" s="160"/>
      <c r="BZ328" s="160"/>
      <c r="CA328" s="160"/>
      <c r="CB328" s="160"/>
      <c r="CC328" s="160"/>
      <c r="CD328" s="160"/>
      <c r="CE328" s="160"/>
      <c r="CF328" s="160"/>
      <c r="CG328" s="160"/>
      <c r="CH328" s="160"/>
      <c r="CI328" s="160"/>
      <c r="CJ328" s="160"/>
      <c r="CK328" s="160"/>
      <c r="CL328" s="160"/>
      <c r="CM328" s="160"/>
      <c r="CN328" s="160"/>
      <c r="CO328" s="160"/>
      <c r="CP328" s="160"/>
      <c r="CQ328" s="160"/>
      <c r="CR328" s="160"/>
      <c r="CS328" s="160"/>
      <c r="CT328" s="160"/>
      <c r="CU328" s="160"/>
      <c r="CV328" s="160"/>
      <c r="CW328" s="160"/>
      <c r="CX328" s="160"/>
      <c r="CY328" s="160"/>
      <c r="CZ328" s="160"/>
      <c r="DA328" s="160"/>
      <c r="DB328" s="160"/>
      <c r="DC328" s="160"/>
      <c r="DD328" s="160"/>
      <c r="DE328" s="160"/>
      <c r="DF328" s="160"/>
      <c r="DG328" s="160"/>
      <c r="DH328" s="160"/>
      <c r="DI328" s="160"/>
      <c r="DJ328" s="160"/>
      <c r="DK328" s="160"/>
      <c r="DL328" s="160"/>
      <c r="DM328" s="160"/>
      <c r="DN328" s="160"/>
      <c r="DO328" s="160"/>
      <c r="DP328" s="160"/>
      <c r="DQ328" s="160"/>
      <c r="DR328" s="160"/>
      <c r="DS328" s="160"/>
      <c r="DT328" s="160"/>
      <c r="DU328" s="160"/>
      <c r="DV328" s="160"/>
      <c r="DW328" s="160"/>
      <c r="DX328" s="160"/>
      <c r="DY328" s="160"/>
      <c r="DZ328" s="160"/>
      <c r="EA328" s="160"/>
      <c r="EB328" s="160"/>
      <c r="EC328" s="160"/>
      <c r="ED328" s="160"/>
      <c r="EE328" s="160"/>
      <c r="EF328" s="160"/>
      <c r="EG328" s="160"/>
    </row>
    <row r="329" spans="29:137" s="162" customFormat="1">
      <c r="AC329" s="171"/>
      <c r="AD329" s="164"/>
      <c r="AE329" s="164"/>
      <c r="AF329" s="164"/>
      <c r="AG329" s="164"/>
      <c r="AH329" s="164"/>
      <c r="AI329" s="164"/>
      <c r="AJ329" s="164"/>
      <c r="AK329" s="164"/>
      <c r="AL329" s="160"/>
      <c r="AM329" s="160"/>
      <c r="AN329" s="160"/>
      <c r="AO329" s="160"/>
      <c r="AP329" s="160"/>
      <c r="AQ329" s="160"/>
      <c r="AR329" s="160"/>
      <c r="AS329" s="160"/>
      <c r="AT329" s="160"/>
      <c r="AU329" s="160"/>
      <c r="AV329" s="160"/>
      <c r="AW329" s="160"/>
      <c r="AX329" s="160"/>
      <c r="AY329" s="160"/>
      <c r="AZ329" s="160"/>
      <c r="BA329" s="160"/>
      <c r="BB329" s="160"/>
      <c r="BC329" s="160"/>
      <c r="BD329" s="160"/>
      <c r="BE329" s="160"/>
      <c r="BF329" s="160"/>
      <c r="BG329" s="160"/>
      <c r="BH329" s="160"/>
      <c r="BI329" s="160"/>
      <c r="BJ329" s="160"/>
      <c r="BK329" s="160"/>
      <c r="BL329" s="160"/>
      <c r="BM329" s="160"/>
      <c r="BN329" s="160"/>
      <c r="BO329" s="160"/>
      <c r="BP329" s="160"/>
      <c r="BQ329" s="160"/>
      <c r="BR329" s="160"/>
      <c r="BS329" s="160"/>
      <c r="BT329" s="160"/>
      <c r="BU329" s="160"/>
      <c r="BV329" s="160"/>
      <c r="BW329" s="160"/>
      <c r="BX329" s="160"/>
      <c r="BY329" s="160"/>
      <c r="BZ329" s="160"/>
      <c r="CA329" s="160"/>
      <c r="CB329" s="160"/>
      <c r="CC329" s="160"/>
      <c r="CD329" s="160"/>
      <c r="CE329" s="160"/>
      <c r="CF329" s="160"/>
      <c r="CG329" s="160"/>
      <c r="CH329" s="160"/>
      <c r="CI329" s="160"/>
      <c r="CJ329" s="160"/>
      <c r="CK329" s="160"/>
      <c r="CL329" s="160"/>
      <c r="CM329" s="160"/>
      <c r="CN329" s="160"/>
      <c r="CO329" s="160"/>
      <c r="CP329" s="160"/>
      <c r="CQ329" s="160"/>
      <c r="CR329" s="160"/>
      <c r="CS329" s="160"/>
      <c r="CT329" s="160"/>
      <c r="CU329" s="160"/>
      <c r="CV329" s="160"/>
      <c r="CW329" s="160"/>
      <c r="CX329" s="160"/>
      <c r="CY329" s="160"/>
      <c r="CZ329" s="160"/>
      <c r="DA329" s="160"/>
      <c r="DB329" s="160"/>
      <c r="DC329" s="160"/>
      <c r="DD329" s="160"/>
      <c r="DE329" s="160"/>
      <c r="DF329" s="160"/>
      <c r="DG329" s="160"/>
      <c r="DH329" s="160"/>
      <c r="DI329" s="160"/>
      <c r="DJ329" s="160"/>
      <c r="DK329" s="160"/>
      <c r="DL329" s="160"/>
      <c r="DM329" s="160"/>
      <c r="DN329" s="160"/>
      <c r="DO329" s="160"/>
      <c r="DP329" s="160"/>
      <c r="DQ329" s="160"/>
      <c r="DR329" s="160"/>
      <c r="DS329" s="160"/>
      <c r="DT329" s="160"/>
      <c r="DU329" s="160"/>
      <c r="DV329" s="160"/>
      <c r="DW329" s="160"/>
      <c r="DX329" s="160"/>
      <c r="DY329" s="160"/>
      <c r="DZ329" s="160"/>
      <c r="EA329" s="160"/>
      <c r="EB329" s="160"/>
      <c r="EC329" s="160"/>
      <c r="ED329" s="160"/>
      <c r="EE329" s="160"/>
      <c r="EF329" s="160"/>
      <c r="EG329" s="160"/>
    </row>
    <row r="330" spans="29:137" s="162" customFormat="1">
      <c r="AC330" s="171"/>
      <c r="AD330" s="164"/>
      <c r="AE330" s="164"/>
      <c r="AF330" s="164"/>
      <c r="AG330" s="164"/>
      <c r="AH330" s="164"/>
      <c r="AI330" s="164"/>
      <c r="AJ330" s="164"/>
      <c r="AK330" s="164"/>
      <c r="AL330" s="160"/>
      <c r="AM330" s="160"/>
      <c r="AN330" s="160"/>
      <c r="AO330" s="160"/>
      <c r="AP330" s="160"/>
      <c r="AQ330" s="160"/>
      <c r="AR330" s="160"/>
      <c r="AS330" s="160"/>
      <c r="AT330" s="160"/>
      <c r="AU330" s="160"/>
      <c r="AV330" s="160"/>
      <c r="AW330" s="160"/>
      <c r="AX330" s="160"/>
      <c r="AY330" s="160"/>
      <c r="AZ330" s="160"/>
      <c r="BA330" s="160"/>
      <c r="BB330" s="160"/>
      <c r="BC330" s="160"/>
      <c r="BD330" s="160"/>
      <c r="BE330" s="160"/>
      <c r="BF330" s="160"/>
      <c r="BG330" s="160"/>
      <c r="BH330" s="160"/>
      <c r="BI330" s="160"/>
      <c r="BJ330" s="160"/>
      <c r="BK330" s="160"/>
      <c r="BL330" s="160"/>
      <c r="BM330" s="160"/>
      <c r="BN330" s="160"/>
      <c r="BO330" s="160"/>
      <c r="BP330" s="160"/>
      <c r="BQ330" s="160"/>
      <c r="BR330" s="160"/>
      <c r="BS330" s="160"/>
      <c r="BT330" s="160"/>
      <c r="BU330" s="160"/>
      <c r="BV330" s="160"/>
      <c r="BW330" s="160"/>
      <c r="BX330" s="160"/>
      <c r="BY330" s="160"/>
      <c r="BZ330" s="160"/>
      <c r="CA330" s="160"/>
      <c r="CB330" s="160"/>
      <c r="CC330" s="160"/>
      <c r="CD330" s="160"/>
      <c r="CE330" s="160"/>
      <c r="CF330" s="160"/>
      <c r="CG330" s="160"/>
      <c r="CH330" s="160"/>
      <c r="CI330" s="160"/>
      <c r="CJ330" s="160"/>
      <c r="CK330" s="160"/>
      <c r="CL330" s="160"/>
      <c r="CM330" s="160"/>
      <c r="CN330" s="160"/>
      <c r="CO330" s="160"/>
      <c r="CP330" s="160"/>
      <c r="CQ330" s="160"/>
      <c r="CR330" s="160"/>
      <c r="CS330" s="160"/>
      <c r="CT330" s="160"/>
      <c r="CU330" s="160"/>
      <c r="CV330" s="160"/>
      <c r="CW330" s="160"/>
      <c r="CX330" s="160"/>
      <c r="CY330" s="160"/>
      <c r="CZ330" s="160"/>
      <c r="DA330" s="160"/>
      <c r="DB330" s="160"/>
      <c r="DC330" s="160"/>
      <c r="DD330" s="160"/>
      <c r="DE330" s="160"/>
      <c r="DF330" s="160"/>
      <c r="DG330" s="160"/>
      <c r="DH330" s="160"/>
      <c r="DI330" s="160"/>
      <c r="DJ330" s="160"/>
      <c r="DK330" s="160"/>
      <c r="DL330" s="160"/>
      <c r="DM330" s="160"/>
      <c r="DN330" s="160"/>
      <c r="DO330" s="160"/>
      <c r="DP330" s="160"/>
      <c r="DQ330" s="160"/>
      <c r="DR330" s="160"/>
      <c r="DS330" s="160"/>
      <c r="DT330" s="160"/>
      <c r="DU330" s="160"/>
      <c r="DV330" s="160"/>
      <c r="DW330" s="160"/>
      <c r="DX330" s="160"/>
      <c r="DY330" s="160"/>
      <c r="DZ330" s="160"/>
      <c r="EA330" s="160"/>
      <c r="EB330" s="160"/>
      <c r="EC330" s="160"/>
      <c r="ED330" s="160"/>
      <c r="EE330" s="160"/>
      <c r="EF330" s="160"/>
      <c r="EG330" s="160"/>
    </row>
    <row r="331" spans="29:137" s="162" customFormat="1">
      <c r="AC331" s="171"/>
      <c r="AD331" s="164"/>
      <c r="AE331" s="164"/>
      <c r="AF331" s="164"/>
      <c r="AG331" s="164"/>
      <c r="AH331" s="164"/>
      <c r="AI331" s="164"/>
      <c r="AJ331" s="164"/>
      <c r="AK331" s="164"/>
      <c r="AL331" s="160"/>
      <c r="AM331" s="160"/>
      <c r="AN331" s="160"/>
      <c r="AO331" s="160"/>
      <c r="AP331" s="160"/>
      <c r="AQ331" s="160"/>
      <c r="AR331" s="160"/>
      <c r="AS331" s="160"/>
      <c r="AT331" s="160"/>
      <c r="AU331" s="160"/>
      <c r="AV331" s="160"/>
      <c r="AW331" s="160"/>
      <c r="AX331" s="160"/>
      <c r="AY331" s="160"/>
      <c r="AZ331" s="160"/>
      <c r="BA331" s="160"/>
      <c r="BB331" s="160"/>
      <c r="BC331" s="160"/>
      <c r="BD331" s="160"/>
      <c r="BE331" s="160"/>
      <c r="BF331" s="160"/>
      <c r="BG331" s="160"/>
      <c r="BH331" s="160"/>
      <c r="BI331" s="160"/>
      <c r="BJ331" s="160"/>
      <c r="BK331" s="160"/>
      <c r="BL331" s="160"/>
      <c r="BM331" s="160"/>
      <c r="BN331" s="160"/>
      <c r="BO331" s="160"/>
      <c r="BP331" s="160"/>
      <c r="BQ331" s="160"/>
      <c r="BR331" s="160"/>
      <c r="BS331" s="160"/>
      <c r="BT331" s="160"/>
      <c r="BU331" s="160"/>
      <c r="BV331" s="160"/>
      <c r="BW331" s="160"/>
      <c r="BX331" s="160"/>
      <c r="BY331" s="160"/>
      <c r="BZ331" s="160"/>
      <c r="CA331" s="160"/>
      <c r="CB331" s="160"/>
      <c r="CC331" s="160"/>
      <c r="CD331" s="160"/>
      <c r="CE331" s="160"/>
      <c r="CF331" s="160"/>
      <c r="CG331" s="160"/>
      <c r="CH331" s="160"/>
      <c r="CI331" s="160"/>
      <c r="CJ331" s="160"/>
      <c r="CK331" s="160"/>
      <c r="CL331" s="160"/>
      <c r="CM331" s="160"/>
      <c r="CN331" s="160"/>
      <c r="CO331" s="160"/>
      <c r="CP331" s="160"/>
      <c r="CQ331" s="160"/>
      <c r="CR331" s="160"/>
      <c r="CS331" s="160"/>
      <c r="CT331" s="160"/>
      <c r="CU331" s="160"/>
      <c r="CV331" s="160"/>
      <c r="CW331" s="160"/>
      <c r="CX331" s="160"/>
      <c r="CY331" s="160"/>
      <c r="CZ331" s="160"/>
      <c r="DA331" s="160"/>
      <c r="DB331" s="160"/>
      <c r="DC331" s="160"/>
      <c r="DD331" s="160"/>
      <c r="DE331" s="160"/>
      <c r="DF331" s="160"/>
      <c r="DG331" s="160"/>
      <c r="DH331" s="160"/>
      <c r="DI331" s="160"/>
      <c r="DJ331" s="160"/>
      <c r="DK331" s="160"/>
      <c r="DL331" s="160"/>
      <c r="DM331" s="160"/>
      <c r="DN331" s="160"/>
      <c r="DO331" s="160"/>
      <c r="DP331" s="160"/>
      <c r="DQ331" s="160"/>
      <c r="DR331" s="160"/>
      <c r="DS331" s="160"/>
      <c r="DT331" s="160"/>
      <c r="DU331" s="160"/>
      <c r="DV331" s="160"/>
      <c r="DW331" s="160"/>
      <c r="DX331" s="160"/>
      <c r="DY331" s="160"/>
      <c r="DZ331" s="160"/>
      <c r="EA331" s="160"/>
      <c r="EB331" s="160"/>
      <c r="EC331" s="160"/>
      <c r="ED331" s="160"/>
      <c r="EE331" s="160"/>
      <c r="EF331" s="160"/>
      <c r="EG331" s="160"/>
    </row>
    <row r="332" spans="29:137" s="162" customFormat="1">
      <c r="AC332" s="171"/>
      <c r="AD332" s="164"/>
      <c r="AE332" s="164"/>
      <c r="AF332" s="164"/>
      <c r="AG332" s="164"/>
      <c r="AH332" s="164"/>
      <c r="AI332" s="164"/>
      <c r="AJ332" s="164"/>
      <c r="AK332" s="164"/>
      <c r="AL332" s="160"/>
      <c r="AM332" s="160"/>
      <c r="AN332" s="160"/>
      <c r="AO332" s="160"/>
      <c r="AP332" s="160"/>
      <c r="AQ332" s="160"/>
      <c r="AR332" s="160"/>
      <c r="AS332" s="160"/>
      <c r="AT332" s="160"/>
      <c r="AU332" s="160"/>
      <c r="AV332" s="160"/>
      <c r="AW332" s="160"/>
      <c r="AX332" s="160"/>
      <c r="AY332" s="160"/>
      <c r="AZ332" s="160"/>
      <c r="BA332" s="160"/>
      <c r="BB332" s="160"/>
      <c r="BC332" s="160"/>
      <c r="BD332" s="160"/>
      <c r="BE332" s="160"/>
      <c r="BF332" s="160"/>
      <c r="BG332" s="160"/>
      <c r="BH332" s="160"/>
      <c r="BI332" s="160"/>
      <c r="BJ332" s="160"/>
      <c r="BK332" s="160"/>
      <c r="BL332" s="160"/>
      <c r="BM332" s="160"/>
      <c r="BN332" s="160"/>
      <c r="BO332" s="160"/>
      <c r="BP332" s="160"/>
      <c r="BQ332" s="160"/>
      <c r="BR332" s="160"/>
      <c r="BS332" s="160"/>
      <c r="BT332" s="160"/>
      <c r="BU332" s="160"/>
      <c r="BV332" s="160"/>
      <c r="BW332" s="160"/>
      <c r="BX332" s="160"/>
      <c r="BY332" s="160"/>
      <c r="BZ332" s="160"/>
      <c r="CA332" s="160"/>
      <c r="CB332" s="160"/>
      <c r="CC332" s="160"/>
      <c r="CD332" s="160"/>
      <c r="CE332" s="160"/>
      <c r="CF332" s="160"/>
      <c r="CG332" s="160"/>
      <c r="CH332" s="160"/>
      <c r="CI332" s="160"/>
      <c r="CJ332" s="160"/>
      <c r="CK332" s="160"/>
      <c r="CL332" s="160"/>
      <c r="CM332" s="160"/>
      <c r="CN332" s="160"/>
      <c r="CO332" s="160"/>
      <c r="CP332" s="160"/>
      <c r="CQ332" s="160"/>
      <c r="CR332" s="160"/>
      <c r="CS332" s="160"/>
      <c r="CT332" s="160"/>
      <c r="CU332" s="160"/>
      <c r="CV332" s="160"/>
      <c r="CW332" s="160"/>
      <c r="CX332" s="160"/>
      <c r="CY332" s="160"/>
      <c r="CZ332" s="160"/>
      <c r="DA332" s="160"/>
      <c r="DB332" s="160"/>
      <c r="DC332" s="160"/>
      <c r="DD332" s="160"/>
      <c r="DE332" s="160"/>
      <c r="DF332" s="160"/>
      <c r="DG332" s="160"/>
      <c r="DH332" s="160"/>
      <c r="DI332" s="160"/>
      <c r="DJ332" s="160"/>
      <c r="DK332" s="160"/>
      <c r="DL332" s="160"/>
      <c r="DM332" s="160"/>
      <c r="DN332" s="160"/>
      <c r="DO332" s="160"/>
      <c r="DP332" s="160"/>
      <c r="DQ332" s="160"/>
      <c r="DR332" s="160"/>
      <c r="DS332" s="160"/>
      <c r="DT332" s="160"/>
      <c r="DU332" s="160"/>
      <c r="DV332" s="160"/>
      <c r="DW332" s="160"/>
      <c r="DX332" s="160"/>
      <c r="DY332" s="160"/>
      <c r="DZ332" s="160"/>
      <c r="EA332" s="160"/>
      <c r="EB332" s="160"/>
      <c r="EC332" s="160"/>
      <c r="ED332" s="160"/>
      <c r="EE332" s="160"/>
      <c r="EF332" s="160"/>
      <c r="EG332" s="160"/>
    </row>
    <row r="333" spans="29:137" s="162" customFormat="1">
      <c r="AC333" s="171"/>
      <c r="AD333" s="164"/>
      <c r="AE333" s="164"/>
      <c r="AF333" s="164"/>
      <c r="AG333" s="164"/>
      <c r="AH333" s="164"/>
      <c r="AI333" s="164"/>
      <c r="AJ333" s="164"/>
      <c r="AK333" s="164"/>
      <c r="AL333" s="160"/>
      <c r="AM333" s="160"/>
      <c r="AN333" s="160"/>
      <c r="AO333" s="160"/>
      <c r="AP333" s="160"/>
      <c r="AQ333" s="160"/>
      <c r="AR333" s="160"/>
      <c r="AS333" s="160"/>
      <c r="AT333" s="160"/>
      <c r="AU333" s="160"/>
      <c r="AV333" s="160"/>
      <c r="AW333" s="160"/>
      <c r="AX333" s="160"/>
      <c r="AY333" s="160"/>
      <c r="AZ333" s="160"/>
      <c r="BA333" s="160"/>
      <c r="BB333" s="160"/>
      <c r="BC333" s="160"/>
      <c r="BD333" s="160"/>
      <c r="BE333" s="160"/>
      <c r="BF333" s="160"/>
      <c r="BG333" s="160"/>
      <c r="BH333" s="160"/>
      <c r="BI333" s="160"/>
      <c r="BJ333" s="160"/>
      <c r="BK333" s="160"/>
      <c r="BL333" s="160"/>
      <c r="BM333" s="160"/>
      <c r="BN333" s="160"/>
      <c r="BO333" s="160"/>
      <c r="BP333" s="160"/>
      <c r="BQ333" s="160"/>
      <c r="BR333" s="160"/>
      <c r="BS333" s="160"/>
      <c r="BT333" s="160"/>
      <c r="BU333" s="160"/>
      <c r="BV333" s="160"/>
      <c r="BW333" s="160"/>
      <c r="BX333" s="160"/>
      <c r="BY333" s="160"/>
      <c r="BZ333" s="160"/>
      <c r="CA333" s="160"/>
      <c r="CB333" s="160"/>
      <c r="CC333" s="160"/>
      <c r="CD333" s="160"/>
      <c r="CE333" s="160"/>
      <c r="CF333" s="160"/>
      <c r="CG333" s="160"/>
      <c r="CH333" s="160"/>
      <c r="CI333" s="160"/>
      <c r="CJ333" s="160"/>
      <c r="CK333" s="160"/>
      <c r="CL333" s="160"/>
      <c r="CM333" s="160"/>
      <c r="CN333" s="160"/>
      <c r="CO333" s="160"/>
      <c r="CP333" s="160"/>
      <c r="CQ333" s="160"/>
      <c r="CR333" s="160"/>
      <c r="CS333" s="160"/>
      <c r="CT333" s="160"/>
      <c r="CU333" s="160"/>
      <c r="CV333" s="160"/>
      <c r="CW333" s="160"/>
      <c r="CX333" s="160"/>
      <c r="CY333" s="160"/>
      <c r="CZ333" s="160"/>
      <c r="DA333" s="160"/>
      <c r="DB333" s="160"/>
      <c r="DC333" s="160"/>
      <c r="DD333" s="160"/>
      <c r="DE333" s="160"/>
      <c r="DF333" s="160"/>
      <c r="DG333" s="160"/>
      <c r="DH333" s="160"/>
      <c r="DI333" s="160"/>
      <c r="DJ333" s="160"/>
      <c r="DK333" s="160"/>
      <c r="DL333" s="160"/>
      <c r="DM333" s="160"/>
      <c r="DN333" s="160"/>
      <c r="DO333" s="160"/>
      <c r="DP333" s="160"/>
      <c r="DQ333" s="160"/>
      <c r="DR333" s="160"/>
      <c r="DS333" s="160"/>
      <c r="DT333" s="160"/>
      <c r="DU333" s="160"/>
      <c r="DV333" s="160"/>
      <c r="DW333" s="160"/>
      <c r="DX333" s="160"/>
      <c r="DY333" s="160"/>
      <c r="DZ333" s="160"/>
      <c r="EA333" s="160"/>
      <c r="EB333" s="160"/>
      <c r="EC333" s="160"/>
      <c r="ED333" s="160"/>
      <c r="EE333" s="160"/>
      <c r="EF333" s="160"/>
      <c r="EG333" s="160"/>
    </row>
    <row r="334" spans="29:137" s="162" customFormat="1">
      <c r="AC334" s="171"/>
      <c r="AD334" s="164"/>
      <c r="AE334" s="164"/>
      <c r="AF334" s="164"/>
      <c r="AG334" s="164"/>
      <c r="AH334" s="164"/>
      <c r="AI334" s="164"/>
      <c r="AJ334" s="164"/>
      <c r="AK334" s="164"/>
      <c r="AL334" s="160"/>
      <c r="AM334" s="160"/>
      <c r="AN334" s="160"/>
      <c r="AO334" s="160"/>
      <c r="AP334" s="160"/>
      <c r="AQ334" s="160"/>
      <c r="AR334" s="160"/>
      <c r="AS334" s="160"/>
      <c r="AT334" s="160"/>
      <c r="AU334" s="160"/>
      <c r="AV334" s="160"/>
      <c r="AW334" s="160"/>
      <c r="AX334" s="160"/>
      <c r="AY334" s="160"/>
      <c r="AZ334" s="160"/>
      <c r="BA334" s="160"/>
      <c r="BB334" s="160"/>
      <c r="BC334" s="160"/>
      <c r="BD334" s="160"/>
      <c r="BE334" s="160"/>
      <c r="BF334" s="160"/>
      <c r="BG334" s="160"/>
      <c r="BH334" s="160"/>
      <c r="BI334" s="160"/>
      <c r="BJ334" s="160"/>
      <c r="BK334" s="160"/>
      <c r="BL334" s="160"/>
      <c r="BM334" s="160"/>
      <c r="BN334" s="160"/>
      <c r="BO334" s="160"/>
      <c r="BP334" s="160"/>
      <c r="BQ334" s="160"/>
      <c r="BR334" s="160"/>
      <c r="BS334" s="160"/>
      <c r="BT334" s="160"/>
      <c r="BU334" s="160"/>
      <c r="BV334" s="160"/>
      <c r="BW334" s="160"/>
      <c r="BX334" s="160"/>
      <c r="BY334" s="160"/>
      <c r="BZ334" s="160"/>
      <c r="CA334" s="160"/>
      <c r="CB334" s="160"/>
      <c r="CC334" s="160"/>
      <c r="CD334" s="160"/>
      <c r="CE334" s="160"/>
      <c r="CF334" s="160"/>
      <c r="CG334" s="160"/>
      <c r="CH334" s="160"/>
      <c r="CI334" s="160"/>
      <c r="CJ334" s="160"/>
      <c r="CK334" s="160"/>
      <c r="CL334" s="160"/>
      <c r="CM334" s="160"/>
      <c r="CN334" s="160"/>
      <c r="CO334" s="160"/>
      <c r="CP334" s="160"/>
      <c r="CQ334" s="160"/>
      <c r="CR334" s="160"/>
      <c r="CS334" s="160"/>
      <c r="CT334" s="160"/>
      <c r="CU334" s="160"/>
      <c r="CV334" s="160"/>
      <c r="CW334" s="160"/>
      <c r="CX334" s="160"/>
      <c r="CY334" s="160"/>
      <c r="CZ334" s="160"/>
      <c r="DA334" s="160"/>
      <c r="DB334" s="160"/>
      <c r="DC334" s="160"/>
      <c r="DD334" s="160"/>
      <c r="DE334" s="160"/>
      <c r="DF334" s="160"/>
      <c r="DG334" s="160"/>
      <c r="DH334" s="160"/>
      <c r="DI334" s="160"/>
      <c r="DJ334" s="160"/>
      <c r="DK334" s="160"/>
      <c r="DL334" s="160"/>
      <c r="DM334" s="160"/>
      <c r="DN334" s="160"/>
      <c r="DO334" s="160"/>
      <c r="DP334" s="160"/>
      <c r="DQ334" s="160"/>
      <c r="DR334" s="160"/>
      <c r="DS334" s="160"/>
      <c r="DT334" s="160"/>
      <c r="DU334" s="160"/>
      <c r="DV334" s="160"/>
      <c r="DW334" s="160"/>
      <c r="DX334" s="160"/>
      <c r="DY334" s="160"/>
      <c r="DZ334" s="160"/>
      <c r="EA334" s="160"/>
      <c r="EB334" s="160"/>
      <c r="EC334" s="160"/>
      <c r="ED334" s="160"/>
      <c r="EE334" s="160"/>
      <c r="EF334" s="160"/>
      <c r="EG334" s="160"/>
    </row>
    <row r="335" spans="29:137" s="162" customFormat="1">
      <c r="AC335" s="171"/>
      <c r="AD335" s="164"/>
      <c r="AE335" s="164"/>
      <c r="AF335" s="164"/>
      <c r="AG335" s="164"/>
      <c r="AH335" s="164"/>
      <c r="AI335" s="164"/>
      <c r="AJ335" s="164"/>
      <c r="AK335" s="164"/>
      <c r="AL335" s="160"/>
      <c r="AM335" s="160"/>
      <c r="AN335" s="160"/>
      <c r="AO335" s="160"/>
      <c r="AP335" s="160"/>
      <c r="AQ335" s="160"/>
      <c r="AR335" s="160"/>
      <c r="AS335" s="160"/>
      <c r="AT335" s="160"/>
      <c r="AU335" s="160"/>
      <c r="AV335" s="160"/>
      <c r="AW335" s="160"/>
      <c r="AX335" s="160"/>
      <c r="AY335" s="160"/>
      <c r="AZ335" s="160"/>
      <c r="BA335" s="160"/>
      <c r="BB335" s="160"/>
      <c r="BC335" s="160"/>
      <c r="BD335" s="160"/>
      <c r="BE335" s="160"/>
      <c r="BF335" s="160"/>
      <c r="BG335" s="160"/>
      <c r="BH335" s="160"/>
      <c r="BI335" s="160"/>
      <c r="BJ335" s="160"/>
      <c r="BK335" s="160"/>
      <c r="BL335" s="160"/>
      <c r="BM335" s="160"/>
      <c r="BN335" s="160"/>
      <c r="BO335" s="160"/>
      <c r="BP335" s="160"/>
      <c r="BQ335" s="160"/>
      <c r="BR335" s="160"/>
      <c r="BS335" s="160"/>
      <c r="BT335" s="160"/>
      <c r="BU335" s="160"/>
      <c r="BV335" s="160"/>
      <c r="BW335" s="160"/>
      <c r="BX335" s="160"/>
      <c r="BY335" s="160"/>
      <c r="BZ335" s="160"/>
      <c r="CA335" s="160"/>
      <c r="CB335" s="160"/>
      <c r="CC335" s="160"/>
      <c r="CD335" s="160"/>
      <c r="CE335" s="160"/>
      <c r="CF335" s="160"/>
      <c r="CG335" s="160"/>
      <c r="CH335" s="160"/>
      <c r="CI335" s="160"/>
      <c r="CJ335" s="160"/>
      <c r="CK335" s="160"/>
      <c r="CL335" s="160"/>
      <c r="CM335" s="160"/>
      <c r="CN335" s="160"/>
      <c r="CO335" s="160"/>
      <c r="CP335" s="160"/>
      <c r="CQ335" s="160"/>
      <c r="CR335" s="160"/>
      <c r="CS335" s="160"/>
      <c r="CT335" s="160"/>
      <c r="CU335" s="160"/>
      <c r="CV335" s="160"/>
      <c r="CW335" s="160"/>
      <c r="CX335" s="160"/>
      <c r="CY335" s="160"/>
      <c r="CZ335" s="160"/>
      <c r="DA335" s="160"/>
      <c r="DB335" s="160"/>
      <c r="DC335" s="160"/>
      <c r="DD335" s="160"/>
      <c r="DE335" s="160"/>
      <c r="DF335" s="160"/>
      <c r="DG335" s="160"/>
      <c r="DH335" s="160"/>
      <c r="DI335" s="160"/>
      <c r="DJ335" s="160"/>
      <c r="DK335" s="160"/>
      <c r="DL335" s="160"/>
      <c r="DM335" s="160"/>
      <c r="DN335" s="160"/>
      <c r="DO335" s="160"/>
      <c r="DP335" s="160"/>
      <c r="DQ335" s="160"/>
      <c r="DR335" s="160"/>
      <c r="DS335" s="160"/>
      <c r="DT335" s="160"/>
      <c r="DU335" s="160"/>
      <c r="DV335" s="160"/>
      <c r="DW335" s="160"/>
      <c r="DX335" s="160"/>
      <c r="DY335" s="160"/>
      <c r="DZ335" s="160"/>
      <c r="EA335" s="160"/>
      <c r="EB335" s="160"/>
      <c r="EC335" s="160"/>
      <c r="ED335" s="160"/>
      <c r="EE335" s="160"/>
      <c r="EF335" s="160"/>
      <c r="EG335" s="160"/>
    </row>
    <row r="336" spans="29:137" s="162" customFormat="1">
      <c r="AC336" s="171"/>
      <c r="AD336" s="164"/>
      <c r="AE336" s="164"/>
      <c r="AF336" s="164"/>
      <c r="AG336" s="164"/>
      <c r="AH336" s="164"/>
      <c r="AI336" s="164"/>
      <c r="AJ336" s="164"/>
      <c r="AK336" s="164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  <c r="BE336" s="160"/>
      <c r="BF336" s="160"/>
      <c r="BG336" s="160"/>
      <c r="BH336" s="160"/>
      <c r="BI336" s="160"/>
      <c r="BJ336" s="160"/>
      <c r="BK336" s="160"/>
      <c r="BL336" s="160"/>
      <c r="BM336" s="160"/>
      <c r="BN336" s="160"/>
      <c r="BO336" s="160"/>
      <c r="BP336" s="160"/>
      <c r="BQ336" s="160"/>
      <c r="BR336" s="160"/>
      <c r="BS336" s="160"/>
      <c r="BT336" s="160"/>
      <c r="BU336" s="160"/>
      <c r="BV336" s="160"/>
      <c r="BW336" s="160"/>
      <c r="BX336" s="160"/>
      <c r="BY336" s="160"/>
      <c r="BZ336" s="160"/>
      <c r="CA336" s="160"/>
      <c r="CB336" s="160"/>
      <c r="CC336" s="160"/>
      <c r="CD336" s="160"/>
      <c r="CE336" s="160"/>
      <c r="CF336" s="160"/>
      <c r="CG336" s="160"/>
      <c r="CH336" s="160"/>
      <c r="CI336" s="160"/>
      <c r="CJ336" s="160"/>
      <c r="CK336" s="160"/>
      <c r="CL336" s="160"/>
      <c r="CM336" s="160"/>
      <c r="CN336" s="160"/>
      <c r="CO336" s="160"/>
      <c r="CP336" s="160"/>
      <c r="CQ336" s="160"/>
      <c r="CR336" s="160"/>
      <c r="CS336" s="160"/>
      <c r="CT336" s="160"/>
      <c r="CU336" s="160"/>
      <c r="CV336" s="160"/>
      <c r="CW336" s="160"/>
      <c r="CX336" s="160"/>
      <c r="CY336" s="160"/>
      <c r="CZ336" s="160"/>
      <c r="DA336" s="160"/>
      <c r="DB336" s="160"/>
      <c r="DC336" s="160"/>
      <c r="DD336" s="160"/>
      <c r="DE336" s="160"/>
      <c r="DF336" s="160"/>
      <c r="DG336" s="160"/>
      <c r="DH336" s="160"/>
      <c r="DI336" s="160"/>
      <c r="DJ336" s="160"/>
      <c r="DK336" s="160"/>
      <c r="DL336" s="160"/>
      <c r="DM336" s="160"/>
      <c r="DN336" s="160"/>
      <c r="DO336" s="160"/>
      <c r="DP336" s="160"/>
      <c r="DQ336" s="160"/>
      <c r="DR336" s="160"/>
      <c r="DS336" s="160"/>
      <c r="DT336" s="160"/>
      <c r="DU336" s="160"/>
      <c r="DV336" s="160"/>
      <c r="DW336" s="160"/>
      <c r="DX336" s="160"/>
      <c r="DY336" s="160"/>
      <c r="DZ336" s="160"/>
      <c r="EA336" s="160"/>
      <c r="EB336" s="160"/>
      <c r="EC336" s="160"/>
      <c r="ED336" s="160"/>
      <c r="EE336" s="160"/>
      <c r="EF336" s="160"/>
      <c r="EG336" s="160"/>
    </row>
    <row r="337" spans="29:137" s="162" customFormat="1">
      <c r="AC337" s="171"/>
      <c r="AD337" s="164"/>
      <c r="AE337" s="164"/>
      <c r="AF337" s="164"/>
      <c r="AG337" s="164"/>
      <c r="AH337" s="164"/>
      <c r="AI337" s="164"/>
      <c r="AJ337" s="164"/>
      <c r="AK337" s="164"/>
      <c r="AL337" s="160"/>
      <c r="AM337" s="160"/>
      <c r="AN337" s="160"/>
      <c r="AO337" s="160"/>
      <c r="AP337" s="160"/>
      <c r="AQ337" s="160"/>
      <c r="AR337" s="160"/>
      <c r="AS337" s="160"/>
      <c r="AT337" s="160"/>
      <c r="AU337" s="160"/>
      <c r="AV337" s="160"/>
      <c r="AW337" s="160"/>
      <c r="AX337" s="160"/>
      <c r="AY337" s="160"/>
      <c r="AZ337" s="160"/>
      <c r="BA337" s="160"/>
      <c r="BB337" s="160"/>
      <c r="BC337" s="160"/>
      <c r="BD337" s="160"/>
      <c r="BE337" s="160"/>
      <c r="BF337" s="160"/>
      <c r="BG337" s="160"/>
      <c r="BH337" s="160"/>
      <c r="BI337" s="160"/>
      <c r="BJ337" s="160"/>
      <c r="BK337" s="160"/>
      <c r="BL337" s="160"/>
      <c r="BM337" s="160"/>
      <c r="BN337" s="160"/>
      <c r="BO337" s="160"/>
      <c r="BP337" s="160"/>
      <c r="BQ337" s="160"/>
      <c r="BR337" s="160"/>
      <c r="BS337" s="160"/>
      <c r="BT337" s="160"/>
      <c r="BU337" s="160"/>
      <c r="BV337" s="160"/>
      <c r="BW337" s="160"/>
      <c r="BX337" s="160"/>
      <c r="BY337" s="160"/>
      <c r="BZ337" s="160"/>
      <c r="CA337" s="160"/>
      <c r="CB337" s="160"/>
      <c r="CC337" s="160"/>
      <c r="CD337" s="160"/>
      <c r="CE337" s="160"/>
      <c r="CF337" s="160"/>
      <c r="CG337" s="160"/>
      <c r="CH337" s="160"/>
      <c r="CI337" s="160"/>
      <c r="CJ337" s="160"/>
      <c r="CK337" s="160"/>
      <c r="CL337" s="160"/>
      <c r="CM337" s="160"/>
      <c r="CN337" s="160"/>
      <c r="CO337" s="160"/>
      <c r="CP337" s="160"/>
      <c r="CQ337" s="160"/>
      <c r="CR337" s="160"/>
      <c r="CS337" s="160"/>
      <c r="CT337" s="160"/>
      <c r="CU337" s="160"/>
      <c r="CV337" s="160"/>
      <c r="CW337" s="160"/>
      <c r="CX337" s="160"/>
      <c r="CY337" s="160"/>
      <c r="CZ337" s="160"/>
      <c r="DA337" s="160"/>
      <c r="DB337" s="160"/>
      <c r="DC337" s="160"/>
      <c r="DD337" s="160"/>
      <c r="DE337" s="160"/>
      <c r="DF337" s="160"/>
      <c r="DG337" s="160"/>
      <c r="DH337" s="160"/>
      <c r="DI337" s="160"/>
      <c r="DJ337" s="160"/>
      <c r="DK337" s="160"/>
      <c r="DL337" s="160"/>
      <c r="DM337" s="160"/>
      <c r="DN337" s="160"/>
      <c r="DO337" s="160"/>
      <c r="DP337" s="160"/>
      <c r="DQ337" s="160"/>
      <c r="DR337" s="160"/>
      <c r="DS337" s="160"/>
      <c r="DT337" s="160"/>
      <c r="DU337" s="160"/>
      <c r="DV337" s="160"/>
      <c r="DW337" s="160"/>
      <c r="DX337" s="160"/>
      <c r="DY337" s="160"/>
      <c r="DZ337" s="160"/>
      <c r="EA337" s="160"/>
      <c r="EB337" s="160"/>
      <c r="EC337" s="160"/>
      <c r="ED337" s="160"/>
      <c r="EE337" s="160"/>
      <c r="EF337" s="160"/>
      <c r="EG337" s="160"/>
    </row>
    <row r="338" spans="29:137" s="162" customFormat="1">
      <c r="AC338" s="171"/>
      <c r="AD338" s="164"/>
      <c r="AE338" s="164"/>
      <c r="AF338" s="164"/>
      <c r="AG338" s="164"/>
      <c r="AH338" s="164"/>
      <c r="AI338" s="164"/>
      <c r="AJ338" s="164"/>
      <c r="AK338" s="164"/>
      <c r="AL338" s="160"/>
      <c r="AM338" s="160"/>
      <c r="AN338" s="160"/>
      <c r="AO338" s="160"/>
      <c r="AP338" s="160"/>
      <c r="AQ338" s="160"/>
      <c r="AR338" s="160"/>
      <c r="AS338" s="160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60"/>
      <c r="BD338" s="160"/>
      <c r="BE338" s="160"/>
      <c r="BF338" s="160"/>
      <c r="BG338" s="160"/>
      <c r="BH338" s="160"/>
      <c r="BI338" s="160"/>
      <c r="BJ338" s="160"/>
      <c r="BK338" s="160"/>
      <c r="BL338" s="160"/>
      <c r="BM338" s="160"/>
      <c r="BN338" s="160"/>
      <c r="BO338" s="160"/>
      <c r="BP338" s="160"/>
      <c r="BQ338" s="160"/>
      <c r="BR338" s="160"/>
      <c r="BS338" s="160"/>
      <c r="BT338" s="160"/>
      <c r="BU338" s="160"/>
      <c r="BV338" s="160"/>
      <c r="BW338" s="160"/>
      <c r="BX338" s="160"/>
      <c r="BY338" s="160"/>
      <c r="BZ338" s="160"/>
      <c r="CA338" s="160"/>
      <c r="CB338" s="160"/>
      <c r="CC338" s="160"/>
      <c r="CD338" s="160"/>
      <c r="CE338" s="160"/>
      <c r="CF338" s="160"/>
      <c r="CG338" s="160"/>
      <c r="CH338" s="160"/>
      <c r="CI338" s="160"/>
      <c r="CJ338" s="160"/>
      <c r="CK338" s="160"/>
      <c r="CL338" s="160"/>
      <c r="CM338" s="160"/>
      <c r="CN338" s="160"/>
      <c r="CO338" s="160"/>
      <c r="CP338" s="160"/>
      <c r="CQ338" s="160"/>
      <c r="CR338" s="160"/>
      <c r="CS338" s="160"/>
      <c r="CT338" s="160"/>
      <c r="CU338" s="160"/>
      <c r="CV338" s="160"/>
      <c r="CW338" s="160"/>
      <c r="CX338" s="160"/>
      <c r="CY338" s="160"/>
      <c r="CZ338" s="160"/>
      <c r="DA338" s="160"/>
      <c r="DB338" s="160"/>
      <c r="DC338" s="160"/>
      <c r="DD338" s="160"/>
      <c r="DE338" s="160"/>
      <c r="DF338" s="160"/>
      <c r="DG338" s="160"/>
      <c r="DH338" s="160"/>
      <c r="DI338" s="160"/>
      <c r="DJ338" s="160"/>
      <c r="DK338" s="160"/>
      <c r="DL338" s="160"/>
      <c r="DM338" s="160"/>
      <c r="DN338" s="160"/>
      <c r="DO338" s="160"/>
      <c r="DP338" s="160"/>
      <c r="DQ338" s="160"/>
      <c r="DR338" s="160"/>
      <c r="DS338" s="160"/>
      <c r="DT338" s="160"/>
      <c r="DU338" s="160"/>
      <c r="DV338" s="160"/>
      <c r="DW338" s="160"/>
      <c r="DX338" s="160"/>
      <c r="DY338" s="160"/>
      <c r="DZ338" s="160"/>
      <c r="EA338" s="160"/>
      <c r="EB338" s="160"/>
      <c r="EC338" s="160"/>
      <c r="ED338" s="160"/>
      <c r="EE338" s="160"/>
      <c r="EF338" s="160"/>
      <c r="EG338" s="160"/>
    </row>
    <row r="339" spans="29:137" s="162" customFormat="1">
      <c r="AC339" s="171"/>
      <c r="AD339" s="164"/>
      <c r="AE339" s="164"/>
      <c r="AF339" s="164"/>
      <c r="AG339" s="164"/>
      <c r="AH339" s="164"/>
      <c r="AI339" s="164"/>
      <c r="AJ339" s="164"/>
      <c r="AK339" s="164"/>
      <c r="AL339" s="160"/>
      <c r="AM339" s="160"/>
      <c r="AN339" s="160"/>
      <c r="AO339" s="160"/>
      <c r="AP339" s="160"/>
      <c r="AQ339" s="160"/>
      <c r="AR339" s="160"/>
      <c r="AS339" s="160"/>
      <c r="AT339" s="160"/>
      <c r="AU339" s="160"/>
      <c r="AV339" s="160"/>
      <c r="AW339" s="160"/>
      <c r="AX339" s="160"/>
      <c r="AY339" s="160"/>
      <c r="AZ339" s="160"/>
      <c r="BA339" s="160"/>
      <c r="BB339" s="160"/>
      <c r="BC339" s="160"/>
      <c r="BD339" s="160"/>
      <c r="BE339" s="160"/>
      <c r="BF339" s="160"/>
      <c r="BG339" s="160"/>
      <c r="BH339" s="160"/>
      <c r="BI339" s="160"/>
      <c r="BJ339" s="160"/>
      <c r="BK339" s="160"/>
      <c r="BL339" s="160"/>
      <c r="BM339" s="160"/>
      <c r="BN339" s="160"/>
      <c r="BO339" s="160"/>
      <c r="BP339" s="160"/>
      <c r="BQ339" s="160"/>
      <c r="BR339" s="160"/>
      <c r="BS339" s="160"/>
      <c r="BT339" s="160"/>
      <c r="BU339" s="160"/>
      <c r="BV339" s="160"/>
      <c r="BW339" s="160"/>
      <c r="BX339" s="160"/>
      <c r="BY339" s="160"/>
      <c r="BZ339" s="160"/>
      <c r="CA339" s="160"/>
      <c r="CB339" s="160"/>
      <c r="CC339" s="160"/>
      <c r="CD339" s="160"/>
      <c r="CE339" s="160"/>
      <c r="CF339" s="160"/>
      <c r="CG339" s="160"/>
      <c r="CH339" s="160"/>
      <c r="CI339" s="160"/>
      <c r="CJ339" s="160"/>
      <c r="CK339" s="160"/>
      <c r="CL339" s="160"/>
      <c r="CM339" s="160"/>
      <c r="CN339" s="160"/>
      <c r="CO339" s="160"/>
      <c r="CP339" s="160"/>
      <c r="CQ339" s="160"/>
      <c r="CR339" s="160"/>
      <c r="CS339" s="160"/>
      <c r="CT339" s="160"/>
      <c r="CU339" s="160"/>
      <c r="CV339" s="160"/>
      <c r="CW339" s="160"/>
      <c r="CX339" s="160"/>
      <c r="CY339" s="160"/>
      <c r="CZ339" s="160"/>
      <c r="DA339" s="160"/>
      <c r="DB339" s="160"/>
      <c r="DC339" s="160"/>
      <c r="DD339" s="160"/>
      <c r="DE339" s="160"/>
      <c r="DF339" s="160"/>
      <c r="DG339" s="160"/>
      <c r="DH339" s="160"/>
      <c r="DI339" s="160"/>
      <c r="DJ339" s="160"/>
      <c r="DK339" s="160"/>
      <c r="DL339" s="160"/>
      <c r="DM339" s="160"/>
      <c r="DN339" s="160"/>
      <c r="DO339" s="160"/>
      <c r="DP339" s="160"/>
      <c r="DQ339" s="160"/>
      <c r="DR339" s="160"/>
      <c r="DS339" s="160"/>
      <c r="DT339" s="160"/>
      <c r="DU339" s="160"/>
      <c r="DV339" s="160"/>
      <c r="DW339" s="160"/>
      <c r="DX339" s="160"/>
      <c r="DY339" s="160"/>
      <c r="DZ339" s="160"/>
      <c r="EA339" s="160"/>
      <c r="EB339" s="160"/>
      <c r="EC339" s="160"/>
      <c r="ED339" s="160"/>
      <c r="EE339" s="160"/>
      <c r="EF339" s="160"/>
      <c r="EG339" s="160"/>
    </row>
    <row r="340" spans="29:137" s="162" customFormat="1">
      <c r="AC340" s="171"/>
      <c r="AD340" s="164"/>
      <c r="AE340" s="164"/>
      <c r="AF340" s="164"/>
      <c r="AG340" s="164"/>
      <c r="AH340" s="164"/>
      <c r="AI340" s="164"/>
      <c r="AJ340" s="164"/>
      <c r="AK340" s="164"/>
      <c r="AL340" s="160"/>
      <c r="AM340" s="160"/>
      <c r="AN340" s="160"/>
      <c r="AO340" s="160"/>
      <c r="AP340" s="160"/>
      <c r="AQ340" s="160"/>
      <c r="AR340" s="160"/>
      <c r="AS340" s="160"/>
      <c r="AT340" s="160"/>
      <c r="AU340" s="160"/>
      <c r="AV340" s="160"/>
      <c r="AW340" s="160"/>
      <c r="AX340" s="160"/>
      <c r="AY340" s="160"/>
      <c r="AZ340" s="160"/>
      <c r="BA340" s="160"/>
      <c r="BB340" s="160"/>
      <c r="BC340" s="160"/>
      <c r="BD340" s="160"/>
      <c r="BE340" s="160"/>
      <c r="BF340" s="160"/>
      <c r="BG340" s="160"/>
      <c r="BH340" s="160"/>
      <c r="BI340" s="160"/>
      <c r="BJ340" s="160"/>
      <c r="BK340" s="160"/>
      <c r="BL340" s="160"/>
      <c r="BM340" s="160"/>
      <c r="BN340" s="160"/>
      <c r="BO340" s="160"/>
      <c r="BP340" s="160"/>
      <c r="BQ340" s="160"/>
      <c r="BR340" s="160"/>
      <c r="BS340" s="160"/>
      <c r="BT340" s="160"/>
      <c r="BU340" s="160"/>
      <c r="BV340" s="160"/>
      <c r="BW340" s="160"/>
      <c r="BX340" s="160"/>
      <c r="BY340" s="160"/>
      <c r="BZ340" s="160"/>
      <c r="CA340" s="160"/>
      <c r="CB340" s="160"/>
      <c r="CC340" s="160"/>
      <c r="CD340" s="160"/>
      <c r="CE340" s="160"/>
      <c r="CF340" s="160"/>
      <c r="CG340" s="160"/>
      <c r="CH340" s="160"/>
      <c r="CI340" s="160"/>
      <c r="CJ340" s="160"/>
      <c r="CK340" s="160"/>
      <c r="CL340" s="160"/>
      <c r="CM340" s="160"/>
      <c r="CN340" s="160"/>
      <c r="CO340" s="160"/>
      <c r="CP340" s="160"/>
      <c r="CQ340" s="160"/>
      <c r="CR340" s="160"/>
      <c r="CS340" s="160"/>
      <c r="CT340" s="160"/>
      <c r="CU340" s="160"/>
      <c r="CV340" s="160"/>
      <c r="CW340" s="160"/>
      <c r="CX340" s="160"/>
      <c r="CY340" s="160"/>
      <c r="CZ340" s="160"/>
      <c r="DA340" s="160"/>
      <c r="DB340" s="160"/>
      <c r="DC340" s="160"/>
      <c r="DD340" s="160"/>
      <c r="DE340" s="160"/>
      <c r="DF340" s="160"/>
      <c r="DG340" s="160"/>
      <c r="DH340" s="160"/>
      <c r="DI340" s="160"/>
      <c r="DJ340" s="160"/>
      <c r="DK340" s="160"/>
      <c r="DL340" s="160"/>
      <c r="DM340" s="160"/>
      <c r="DN340" s="160"/>
      <c r="DO340" s="160"/>
      <c r="DP340" s="160"/>
      <c r="DQ340" s="160"/>
      <c r="DR340" s="160"/>
      <c r="DS340" s="160"/>
      <c r="DT340" s="160"/>
      <c r="DU340" s="160"/>
      <c r="DV340" s="160"/>
      <c r="DW340" s="160"/>
      <c r="DX340" s="160"/>
      <c r="DY340" s="160"/>
      <c r="DZ340" s="160"/>
      <c r="EA340" s="160"/>
      <c r="EB340" s="160"/>
      <c r="EC340" s="160"/>
      <c r="ED340" s="160"/>
      <c r="EE340" s="160"/>
      <c r="EF340" s="160"/>
      <c r="EG340" s="160"/>
    </row>
    <row r="341" spans="29:137" s="162" customFormat="1">
      <c r="AC341" s="171"/>
      <c r="AD341" s="164"/>
      <c r="AE341" s="164"/>
      <c r="AF341" s="164"/>
      <c r="AG341" s="164"/>
      <c r="AH341" s="164"/>
      <c r="AI341" s="164"/>
      <c r="AJ341" s="164"/>
      <c r="AK341" s="164"/>
      <c r="AL341" s="160"/>
      <c r="AM341" s="160"/>
      <c r="AN341" s="160"/>
      <c r="AO341" s="160"/>
      <c r="AP341" s="160"/>
      <c r="AQ341" s="160"/>
      <c r="AR341" s="160"/>
      <c r="AS341" s="160"/>
      <c r="AT341" s="160"/>
      <c r="AU341" s="160"/>
      <c r="AV341" s="160"/>
      <c r="AW341" s="160"/>
      <c r="AX341" s="160"/>
      <c r="AY341" s="160"/>
      <c r="AZ341" s="160"/>
      <c r="BA341" s="160"/>
      <c r="BB341" s="160"/>
      <c r="BC341" s="160"/>
      <c r="BD341" s="160"/>
      <c r="BE341" s="160"/>
      <c r="BF341" s="160"/>
      <c r="BG341" s="160"/>
      <c r="BH341" s="160"/>
      <c r="BI341" s="160"/>
      <c r="BJ341" s="160"/>
      <c r="BK341" s="160"/>
      <c r="BL341" s="160"/>
      <c r="BM341" s="160"/>
      <c r="BN341" s="160"/>
      <c r="BO341" s="160"/>
      <c r="BP341" s="160"/>
      <c r="BQ341" s="160"/>
      <c r="BR341" s="160"/>
      <c r="BS341" s="160"/>
      <c r="BT341" s="160"/>
      <c r="BU341" s="160"/>
      <c r="BV341" s="160"/>
      <c r="BW341" s="160"/>
      <c r="BX341" s="160"/>
      <c r="BY341" s="160"/>
      <c r="BZ341" s="160"/>
      <c r="CA341" s="160"/>
      <c r="CB341" s="160"/>
      <c r="CC341" s="160"/>
      <c r="CD341" s="160"/>
      <c r="CE341" s="160"/>
      <c r="CF341" s="160"/>
      <c r="CG341" s="160"/>
      <c r="CH341" s="160"/>
      <c r="CI341" s="160"/>
      <c r="CJ341" s="160"/>
      <c r="CK341" s="160"/>
      <c r="CL341" s="160"/>
      <c r="CM341" s="160"/>
      <c r="CN341" s="160"/>
      <c r="CO341" s="160"/>
      <c r="CP341" s="160"/>
      <c r="CQ341" s="160"/>
      <c r="CR341" s="160"/>
      <c r="CS341" s="160"/>
      <c r="CT341" s="160"/>
      <c r="CU341" s="160"/>
      <c r="CV341" s="160"/>
      <c r="CW341" s="160"/>
      <c r="CX341" s="160"/>
      <c r="CY341" s="160"/>
      <c r="CZ341" s="160"/>
      <c r="DA341" s="160"/>
      <c r="DB341" s="160"/>
      <c r="DC341" s="160"/>
      <c r="DD341" s="160"/>
      <c r="DE341" s="160"/>
      <c r="DF341" s="160"/>
      <c r="DG341" s="160"/>
      <c r="DH341" s="160"/>
      <c r="DI341" s="160"/>
      <c r="DJ341" s="160"/>
      <c r="DK341" s="160"/>
      <c r="DL341" s="160"/>
      <c r="DM341" s="160"/>
      <c r="DN341" s="160"/>
      <c r="DO341" s="160"/>
      <c r="DP341" s="160"/>
      <c r="DQ341" s="160"/>
      <c r="DR341" s="160"/>
      <c r="DS341" s="160"/>
      <c r="DT341" s="160"/>
      <c r="DU341" s="160"/>
      <c r="DV341" s="160"/>
      <c r="DW341" s="160"/>
      <c r="DX341" s="160"/>
      <c r="DY341" s="160"/>
      <c r="DZ341" s="160"/>
      <c r="EA341" s="160"/>
      <c r="EB341" s="160"/>
      <c r="EC341" s="160"/>
      <c r="ED341" s="160"/>
      <c r="EE341" s="160"/>
      <c r="EF341" s="160"/>
      <c r="EG341" s="160"/>
    </row>
    <row r="342" spans="29:137" s="162" customFormat="1">
      <c r="AC342" s="171"/>
      <c r="AD342" s="164"/>
      <c r="AE342" s="164"/>
      <c r="AF342" s="164"/>
      <c r="AG342" s="164"/>
      <c r="AH342" s="164"/>
      <c r="AI342" s="164"/>
      <c r="AJ342" s="164"/>
      <c r="AK342" s="164"/>
      <c r="AL342" s="160"/>
      <c r="AM342" s="160"/>
      <c r="AN342" s="160"/>
      <c r="AO342" s="160"/>
      <c r="AP342" s="160"/>
      <c r="AQ342" s="160"/>
      <c r="AR342" s="160"/>
      <c r="AS342" s="160"/>
      <c r="AT342" s="160"/>
      <c r="AU342" s="160"/>
      <c r="AV342" s="160"/>
      <c r="AW342" s="160"/>
      <c r="AX342" s="160"/>
      <c r="AY342" s="160"/>
      <c r="AZ342" s="160"/>
      <c r="BA342" s="160"/>
      <c r="BB342" s="160"/>
      <c r="BC342" s="160"/>
      <c r="BD342" s="160"/>
      <c r="BE342" s="160"/>
      <c r="BF342" s="160"/>
      <c r="BG342" s="160"/>
      <c r="BH342" s="160"/>
      <c r="BI342" s="160"/>
      <c r="BJ342" s="160"/>
      <c r="BK342" s="160"/>
      <c r="BL342" s="160"/>
      <c r="BM342" s="160"/>
      <c r="BN342" s="160"/>
      <c r="BO342" s="160"/>
      <c r="BP342" s="160"/>
      <c r="BQ342" s="160"/>
      <c r="BR342" s="160"/>
      <c r="BS342" s="160"/>
      <c r="BT342" s="160"/>
      <c r="BU342" s="160"/>
      <c r="BV342" s="160"/>
      <c r="BW342" s="160"/>
      <c r="BX342" s="160"/>
      <c r="BY342" s="160"/>
      <c r="BZ342" s="160"/>
      <c r="CA342" s="160"/>
      <c r="CB342" s="160"/>
      <c r="CC342" s="160"/>
      <c r="CD342" s="160"/>
      <c r="CE342" s="160"/>
      <c r="CF342" s="160"/>
      <c r="CG342" s="160"/>
      <c r="CH342" s="160"/>
      <c r="CI342" s="160"/>
      <c r="CJ342" s="160"/>
      <c r="CK342" s="160"/>
      <c r="CL342" s="160"/>
      <c r="CM342" s="160"/>
      <c r="CN342" s="160"/>
      <c r="CO342" s="160"/>
      <c r="CP342" s="160"/>
      <c r="CQ342" s="160"/>
      <c r="CR342" s="160"/>
      <c r="CS342" s="160"/>
      <c r="CT342" s="160"/>
      <c r="CU342" s="160"/>
      <c r="CV342" s="160"/>
      <c r="CW342" s="160"/>
      <c r="CX342" s="160"/>
      <c r="CY342" s="160"/>
      <c r="CZ342" s="160"/>
      <c r="DA342" s="160"/>
      <c r="DB342" s="160"/>
      <c r="DC342" s="160"/>
      <c r="DD342" s="160"/>
      <c r="DE342" s="160"/>
      <c r="DF342" s="160"/>
      <c r="DG342" s="160"/>
      <c r="DH342" s="160"/>
      <c r="DI342" s="160"/>
      <c r="DJ342" s="160"/>
      <c r="DK342" s="160"/>
      <c r="DL342" s="160"/>
      <c r="DM342" s="160"/>
      <c r="DN342" s="160"/>
      <c r="DO342" s="160"/>
      <c r="DP342" s="160"/>
      <c r="DQ342" s="160"/>
      <c r="DR342" s="160"/>
      <c r="DS342" s="160"/>
      <c r="DT342" s="160"/>
      <c r="DU342" s="160"/>
      <c r="DV342" s="160"/>
      <c r="DW342" s="160"/>
      <c r="DX342" s="160"/>
      <c r="DY342" s="160"/>
      <c r="DZ342" s="160"/>
      <c r="EA342" s="160"/>
      <c r="EB342" s="160"/>
      <c r="EC342" s="160"/>
      <c r="ED342" s="160"/>
      <c r="EE342" s="160"/>
      <c r="EF342" s="160"/>
      <c r="EG342" s="160"/>
    </row>
    <row r="343" spans="29:137" s="162" customFormat="1">
      <c r="AC343" s="171"/>
      <c r="AD343" s="164"/>
      <c r="AE343" s="164"/>
      <c r="AF343" s="164"/>
      <c r="AG343" s="164"/>
      <c r="AH343" s="164"/>
      <c r="AI343" s="164"/>
      <c r="AJ343" s="164"/>
      <c r="AK343" s="164"/>
      <c r="AL343" s="160"/>
      <c r="AM343" s="160"/>
      <c r="AN343" s="160"/>
      <c r="AO343" s="160"/>
      <c r="AP343" s="160"/>
      <c r="AQ343" s="160"/>
      <c r="AR343" s="160"/>
      <c r="AS343" s="160"/>
      <c r="AT343" s="160"/>
      <c r="AU343" s="160"/>
      <c r="AV343" s="160"/>
      <c r="AW343" s="160"/>
      <c r="AX343" s="160"/>
      <c r="AY343" s="160"/>
      <c r="AZ343" s="160"/>
      <c r="BA343" s="160"/>
      <c r="BB343" s="160"/>
      <c r="BC343" s="160"/>
      <c r="BD343" s="160"/>
      <c r="BE343" s="160"/>
      <c r="BF343" s="160"/>
      <c r="BG343" s="160"/>
      <c r="BH343" s="160"/>
      <c r="BI343" s="160"/>
      <c r="BJ343" s="160"/>
      <c r="BK343" s="160"/>
      <c r="BL343" s="160"/>
      <c r="BM343" s="160"/>
      <c r="BN343" s="160"/>
      <c r="BO343" s="160"/>
      <c r="BP343" s="160"/>
      <c r="BQ343" s="160"/>
      <c r="BR343" s="160"/>
      <c r="BS343" s="160"/>
      <c r="BT343" s="160"/>
      <c r="BU343" s="160"/>
      <c r="BV343" s="160"/>
      <c r="BW343" s="160"/>
      <c r="BX343" s="160"/>
      <c r="BY343" s="160"/>
      <c r="BZ343" s="160"/>
      <c r="CA343" s="160"/>
      <c r="CB343" s="160"/>
      <c r="CC343" s="160"/>
      <c r="CD343" s="160"/>
      <c r="CE343" s="160"/>
      <c r="CF343" s="160"/>
      <c r="CG343" s="160"/>
      <c r="CH343" s="160"/>
      <c r="CI343" s="160"/>
      <c r="CJ343" s="160"/>
      <c r="CK343" s="160"/>
      <c r="CL343" s="160"/>
      <c r="CM343" s="160"/>
      <c r="CN343" s="160"/>
      <c r="CO343" s="160"/>
      <c r="CP343" s="160"/>
      <c r="CQ343" s="160"/>
      <c r="CR343" s="160"/>
      <c r="CS343" s="160"/>
      <c r="CT343" s="160"/>
      <c r="CU343" s="160"/>
      <c r="CV343" s="160"/>
      <c r="CW343" s="160"/>
      <c r="CX343" s="160"/>
      <c r="CY343" s="160"/>
      <c r="CZ343" s="160"/>
      <c r="DA343" s="160"/>
      <c r="DB343" s="160"/>
      <c r="DC343" s="160"/>
      <c r="DD343" s="160"/>
      <c r="DE343" s="160"/>
      <c r="DF343" s="160"/>
      <c r="DG343" s="160"/>
      <c r="DH343" s="160"/>
      <c r="DI343" s="160"/>
      <c r="DJ343" s="160"/>
      <c r="DK343" s="160"/>
      <c r="DL343" s="160"/>
      <c r="DM343" s="160"/>
      <c r="DN343" s="160"/>
      <c r="DO343" s="160"/>
      <c r="DP343" s="160"/>
      <c r="DQ343" s="160"/>
      <c r="DR343" s="160"/>
      <c r="DS343" s="160"/>
      <c r="DT343" s="160"/>
      <c r="DU343" s="160"/>
      <c r="DV343" s="160"/>
      <c r="DW343" s="160"/>
      <c r="DX343" s="160"/>
      <c r="DY343" s="160"/>
      <c r="DZ343" s="160"/>
      <c r="EA343" s="160"/>
      <c r="EB343" s="160"/>
      <c r="EC343" s="160"/>
      <c r="ED343" s="160"/>
      <c r="EE343" s="160"/>
      <c r="EF343" s="160"/>
      <c r="EG343" s="160"/>
    </row>
    <row r="344" spans="29:137" s="162" customFormat="1">
      <c r="AC344" s="171"/>
      <c r="AD344" s="164"/>
      <c r="AE344" s="164"/>
      <c r="AF344" s="164"/>
      <c r="AG344" s="164"/>
      <c r="AH344" s="164"/>
      <c r="AI344" s="164"/>
      <c r="AJ344" s="164"/>
      <c r="AK344" s="164"/>
      <c r="AL344" s="160"/>
      <c r="AM344" s="160"/>
      <c r="AN344" s="160"/>
      <c r="AO344" s="160"/>
      <c r="AP344" s="160"/>
      <c r="AQ344" s="160"/>
      <c r="AR344" s="160"/>
      <c r="AS344" s="160"/>
      <c r="AT344" s="160"/>
      <c r="AU344" s="160"/>
      <c r="AV344" s="160"/>
      <c r="AW344" s="160"/>
      <c r="AX344" s="160"/>
      <c r="AY344" s="160"/>
      <c r="AZ344" s="160"/>
      <c r="BA344" s="160"/>
      <c r="BB344" s="160"/>
      <c r="BC344" s="160"/>
      <c r="BD344" s="160"/>
      <c r="BE344" s="160"/>
      <c r="BF344" s="160"/>
      <c r="BG344" s="160"/>
      <c r="BH344" s="160"/>
      <c r="BI344" s="160"/>
      <c r="BJ344" s="160"/>
      <c r="BK344" s="160"/>
      <c r="BL344" s="160"/>
      <c r="BM344" s="160"/>
      <c r="BN344" s="160"/>
      <c r="BO344" s="160"/>
      <c r="BP344" s="160"/>
      <c r="BQ344" s="160"/>
      <c r="BR344" s="160"/>
      <c r="BS344" s="160"/>
      <c r="BT344" s="160"/>
      <c r="BU344" s="160"/>
      <c r="BV344" s="160"/>
      <c r="BW344" s="160"/>
      <c r="BX344" s="160"/>
      <c r="BY344" s="160"/>
      <c r="BZ344" s="160"/>
      <c r="CA344" s="160"/>
      <c r="CB344" s="160"/>
      <c r="CC344" s="160"/>
      <c r="CD344" s="160"/>
      <c r="CE344" s="160"/>
      <c r="CF344" s="160"/>
      <c r="CG344" s="160"/>
      <c r="CH344" s="160"/>
      <c r="CI344" s="160"/>
      <c r="CJ344" s="160"/>
      <c r="CK344" s="160"/>
      <c r="CL344" s="160"/>
      <c r="CM344" s="160"/>
      <c r="CN344" s="160"/>
      <c r="CO344" s="160"/>
      <c r="CP344" s="160"/>
      <c r="CQ344" s="160"/>
      <c r="CR344" s="160"/>
      <c r="CS344" s="160"/>
      <c r="CT344" s="160"/>
      <c r="CU344" s="160"/>
      <c r="CV344" s="160"/>
      <c r="CW344" s="160"/>
      <c r="CX344" s="160"/>
      <c r="CY344" s="160"/>
      <c r="CZ344" s="160"/>
      <c r="DA344" s="160"/>
      <c r="DB344" s="160"/>
      <c r="DC344" s="160"/>
      <c r="DD344" s="160"/>
      <c r="DE344" s="160"/>
      <c r="DF344" s="160"/>
      <c r="DG344" s="160"/>
      <c r="DH344" s="160"/>
      <c r="DI344" s="160"/>
      <c r="DJ344" s="160"/>
      <c r="DK344" s="160"/>
      <c r="DL344" s="160"/>
      <c r="DM344" s="160"/>
      <c r="DN344" s="160"/>
      <c r="DO344" s="160"/>
      <c r="DP344" s="160"/>
      <c r="DQ344" s="160"/>
      <c r="DR344" s="160"/>
      <c r="DS344" s="160"/>
      <c r="DT344" s="160"/>
      <c r="DU344" s="160"/>
      <c r="DV344" s="160"/>
      <c r="DW344" s="160"/>
      <c r="DX344" s="160"/>
      <c r="DY344" s="160"/>
      <c r="DZ344" s="160"/>
      <c r="EA344" s="160"/>
      <c r="EB344" s="160"/>
      <c r="EC344" s="160"/>
      <c r="ED344" s="160"/>
      <c r="EE344" s="160"/>
      <c r="EF344" s="160"/>
      <c r="EG344" s="160"/>
    </row>
    <row r="345" spans="29:137" s="162" customFormat="1">
      <c r="AC345" s="171"/>
      <c r="AD345" s="164"/>
      <c r="AE345" s="164"/>
      <c r="AF345" s="164"/>
      <c r="AG345" s="164"/>
      <c r="AH345" s="164"/>
      <c r="AI345" s="164"/>
      <c r="AJ345" s="164"/>
      <c r="AK345" s="164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  <c r="BA345" s="160"/>
      <c r="BB345" s="160"/>
      <c r="BC345" s="160"/>
      <c r="BD345" s="160"/>
      <c r="BE345" s="160"/>
      <c r="BF345" s="160"/>
      <c r="BG345" s="160"/>
      <c r="BH345" s="160"/>
      <c r="BI345" s="160"/>
      <c r="BJ345" s="160"/>
      <c r="BK345" s="160"/>
      <c r="BL345" s="160"/>
      <c r="BM345" s="160"/>
      <c r="BN345" s="160"/>
      <c r="BO345" s="160"/>
      <c r="BP345" s="160"/>
      <c r="BQ345" s="160"/>
      <c r="BR345" s="160"/>
      <c r="BS345" s="160"/>
      <c r="BT345" s="160"/>
      <c r="BU345" s="160"/>
      <c r="BV345" s="160"/>
      <c r="BW345" s="160"/>
      <c r="BX345" s="160"/>
      <c r="BY345" s="160"/>
      <c r="BZ345" s="160"/>
      <c r="CA345" s="160"/>
      <c r="CB345" s="160"/>
      <c r="CC345" s="160"/>
      <c r="CD345" s="160"/>
      <c r="CE345" s="160"/>
      <c r="CF345" s="160"/>
      <c r="CG345" s="160"/>
      <c r="CH345" s="160"/>
      <c r="CI345" s="160"/>
      <c r="CJ345" s="160"/>
      <c r="CK345" s="160"/>
      <c r="CL345" s="160"/>
      <c r="CM345" s="160"/>
      <c r="CN345" s="160"/>
      <c r="CO345" s="160"/>
      <c r="CP345" s="160"/>
      <c r="CQ345" s="160"/>
      <c r="CR345" s="160"/>
      <c r="CS345" s="160"/>
      <c r="CT345" s="160"/>
      <c r="CU345" s="160"/>
      <c r="CV345" s="160"/>
      <c r="CW345" s="160"/>
      <c r="CX345" s="160"/>
      <c r="CY345" s="160"/>
      <c r="CZ345" s="160"/>
      <c r="DA345" s="160"/>
      <c r="DB345" s="160"/>
      <c r="DC345" s="160"/>
      <c r="DD345" s="160"/>
      <c r="DE345" s="160"/>
      <c r="DF345" s="160"/>
      <c r="DG345" s="160"/>
      <c r="DH345" s="160"/>
      <c r="DI345" s="160"/>
      <c r="DJ345" s="160"/>
      <c r="DK345" s="160"/>
      <c r="DL345" s="160"/>
      <c r="DM345" s="160"/>
      <c r="DN345" s="160"/>
      <c r="DO345" s="160"/>
      <c r="DP345" s="160"/>
      <c r="DQ345" s="160"/>
      <c r="DR345" s="160"/>
      <c r="DS345" s="160"/>
      <c r="DT345" s="160"/>
      <c r="DU345" s="160"/>
      <c r="DV345" s="160"/>
      <c r="DW345" s="160"/>
      <c r="DX345" s="160"/>
      <c r="DY345" s="160"/>
      <c r="DZ345" s="160"/>
      <c r="EA345" s="160"/>
      <c r="EB345" s="160"/>
      <c r="EC345" s="160"/>
      <c r="ED345" s="160"/>
      <c r="EE345" s="160"/>
      <c r="EF345" s="160"/>
      <c r="EG345" s="160"/>
    </row>
    <row r="346" spans="29:137" s="162" customFormat="1">
      <c r="AC346" s="171"/>
      <c r="AD346" s="164"/>
      <c r="AE346" s="164"/>
      <c r="AF346" s="164"/>
      <c r="AG346" s="164"/>
      <c r="AH346" s="164"/>
      <c r="AI346" s="164"/>
      <c r="AJ346" s="164"/>
      <c r="AK346" s="164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  <c r="BA346" s="160"/>
      <c r="BB346" s="160"/>
      <c r="BC346" s="160"/>
      <c r="BD346" s="160"/>
      <c r="BE346" s="160"/>
      <c r="BF346" s="160"/>
      <c r="BG346" s="160"/>
      <c r="BH346" s="160"/>
      <c r="BI346" s="160"/>
      <c r="BJ346" s="160"/>
      <c r="BK346" s="160"/>
      <c r="BL346" s="160"/>
      <c r="BM346" s="160"/>
      <c r="BN346" s="160"/>
      <c r="BO346" s="160"/>
      <c r="BP346" s="160"/>
      <c r="BQ346" s="160"/>
      <c r="BR346" s="160"/>
      <c r="BS346" s="160"/>
      <c r="BT346" s="160"/>
      <c r="BU346" s="160"/>
      <c r="BV346" s="160"/>
      <c r="BW346" s="160"/>
      <c r="BX346" s="160"/>
      <c r="BY346" s="160"/>
      <c r="BZ346" s="160"/>
      <c r="CA346" s="160"/>
      <c r="CB346" s="160"/>
      <c r="CC346" s="160"/>
      <c r="CD346" s="160"/>
      <c r="CE346" s="160"/>
      <c r="CF346" s="160"/>
      <c r="CG346" s="160"/>
      <c r="CH346" s="160"/>
      <c r="CI346" s="160"/>
      <c r="CJ346" s="160"/>
      <c r="CK346" s="160"/>
      <c r="CL346" s="160"/>
      <c r="CM346" s="160"/>
      <c r="CN346" s="160"/>
      <c r="CO346" s="160"/>
      <c r="CP346" s="160"/>
      <c r="CQ346" s="160"/>
      <c r="CR346" s="160"/>
      <c r="CS346" s="160"/>
      <c r="CT346" s="160"/>
      <c r="CU346" s="160"/>
      <c r="CV346" s="160"/>
      <c r="CW346" s="160"/>
      <c r="CX346" s="160"/>
      <c r="CY346" s="160"/>
      <c r="CZ346" s="160"/>
      <c r="DA346" s="160"/>
      <c r="DB346" s="160"/>
      <c r="DC346" s="160"/>
      <c r="DD346" s="160"/>
      <c r="DE346" s="160"/>
      <c r="DF346" s="160"/>
      <c r="DG346" s="160"/>
      <c r="DH346" s="160"/>
      <c r="DI346" s="160"/>
      <c r="DJ346" s="160"/>
      <c r="DK346" s="160"/>
      <c r="DL346" s="160"/>
      <c r="DM346" s="160"/>
      <c r="DN346" s="160"/>
      <c r="DO346" s="160"/>
      <c r="DP346" s="160"/>
      <c r="DQ346" s="160"/>
      <c r="DR346" s="160"/>
      <c r="DS346" s="160"/>
      <c r="DT346" s="160"/>
      <c r="DU346" s="160"/>
      <c r="DV346" s="160"/>
      <c r="DW346" s="160"/>
      <c r="DX346" s="160"/>
      <c r="DY346" s="160"/>
      <c r="DZ346" s="160"/>
      <c r="EA346" s="160"/>
      <c r="EB346" s="160"/>
      <c r="EC346" s="160"/>
      <c r="ED346" s="160"/>
      <c r="EE346" s="160"/>
      <c r="EF346" s="160"/>
      <c r="EG346" s="160"/>
    </row>
    <row r="347" spans="29:137" s="162" customFormat="1">
      <c r="AC347" s="171"/>
      <c r="AD347" s="164"/>
      <c r="AE347" s="164"/>
      <c r="AF347" s="164"/>
      <c r="AG347" s="164"/>
      <c r="AH347" s="164"/>
      <c r="AI347" s="164"/>
      <c r="AJ347" s="164"/>
      <c r="AK347" s="164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  <c r="BA347" s="160"/>
      <c r="BB347" s="160"/>
      <c r="BC347" s="160"/>
      <c r="BD347" s="160"/>
      <c r="BE347" s="160"/>
      <c r="BF347" s="160"/>
      <c r="BG347" s="160"/>
      <c r="BH347" s="160"/>
      <c r="BI347" s="160"/>
      <c r="BJ347" s="160"/>
      <c r="BK347" s="160"/>
      <c r="BL347" s="160"/>
      <c r="BM347" s="160"/>
      <c r="BN347" s="160"/>
      <c r="BO347" s="160"/>
      <c r="BP347" s="160"/>
      <c r="BQ347" s="160"/>
      <c r="BR347" s="160"/>
      <c r="BS347" s="160"/>
      <c r="BT347" s="160"/>
      <c r="BU347" s="160"/>
      <c r="BV347" s="160"/>
      <c r="BW347" s="160"/>
      <c r="BX347" s="160"/>
      <c r="BY347" s="160"/>
      <c r="BZ347" s="160"/>
      <c r="CA347" s="160"/>
      <c r="CB347" s="160"/>
      <c r="CC347" s="160"/>
      <c r="CD347" s="160"/>
      <c r="CE347" s="160"/>
      <c r="CF347" s="160"/>
      <c r="CG347" s="160"/>
      <c r="CH347" s="160"/>
      <c r="CI347" s="160"/>
      <c r="CJ347" s="160"/>
      <c r="CK347" s="160"/>
      <c r="CL347" s="160"/>
      <c r="CM347" s="160"/>
      <c r="CN347" s="160"/>
      <c r="CO347" s="160"/>
      <c r="CP347" s="160"/>
      <c r="CQ347" s="160"/>
      <c r="CR347" s="160"/>
      <c r="CS347" s="160"/>
      <c r="CT347" s="160"/>
      <c r="CU347" s="160"/>
      <c r="CV347" s="160"/>
      <c r="CW347" s="160"/>
      <c r="CX347" s="160"/>
      <c r="CY347" s="160"/>
      <c r="CZ347" s="160"/>
      <c r="DA347" s="160"/>
      <c r="DB347" s="160"/>
      <c r="DC347" s="160"/>
      <c r="DD347" s="160"/>
      <c r="DE347" s="160"/>
      <c r="DF347" s="160"/>
      <c r="DG347" s="160"/>
      <c r="DH347" s="160"/>
      <c r="DI347" s="160"/>
      <c r="DJ347" s="160"/>
      <c r="DK347" s="160"/>
      <c r="DL347" s="160"/>
      <c r="DM347" s="160"/>
      <c r="DN347" s="160"/>
      <c r="DO347" s="160"/>
      <c r="DP347" s="160"/>
      <c r="DQ347" s="160"/>
      <c r="DR347" s="160"/>
      <c r="DS347" s="160"/>
      <c r="DT347" s="160"/>
      <c r="DU347" s="160"/>
      <c r="DV347" s="160"/>
      <c r="DW347" s="160"/>
      <c r="DX347" s="160"/>
      <c r="DY347" s="160"/>
      <c r="DZ347" s="160"/>
      <c r="EA347" s="160"/>
      <c r="EB347" s="160"/>
      <c r="EC347" s="160"/>
      <c r="ED347" s="160"/>
      <c r="EE347" s="160"/>
      <c r="EF347" s="160"/>
      <c r="EG347" s="160"/>
    </row>
    <row r="348" spans="29:137" s="162" customFormat="1">
      <c r="AC348" s="171"/>
      <c r="AD348" s="164"/>
      <c r="AE348" s="164"/>
      <c r="AF348" s="164"/>
      <c r="AG348" s="164"/>
      <c r="AH348" s="164"/>
      <c r="AI348" s="164"/>
      <c r="AJ348" s="164"/>
      <c r="AK348" s="164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  <c r="BA348" s="160"/>
      <c r="BB348" s="160"/>
      <c r="BC348" s="160"/>
      <c r="BD348" s="160"/>
      <c r="BE348" s="160"/>
      <c r="BF348" s="160"/>
      <c r="BG348" s="160"/>
      <c r="BH348" s="160"/>
      <c r="BI348" s="160"/>
      <c r="BJ348" s="160"/>
      <c r="BK348" s="160"/>
      <c r="BL348" s="160"/>
      <c r="BM348" s="160"/>
      <c r="BN348" s="160"/>
      <c r="BO348" s="160"/>
      <c r="BP348" s="160"/>
      <c r="BQ348" s="160"/>
      <c r="BR348" s="160"/>
      <c r="BS348" s="160"/>
      <c r="BT348" s="160"/>
      <c r="BU348" s="160"/>
      <c r="BV348" s="160"/>
      <c r="BW348" s="160"/>
      <c r="BX348" s="160"/>
      <c r="BY348" s="160"/>
      <c r="BZ348" s="160"/>
      <c r="CA348" s="160"/>
      <c r="CB348" s="160"/>
      <c r="CC348" s="160"/>
      <c r="CD348" s="160"/>
      <c r="CE348" s="160"/>
      <c r="CF348" s="160"/>
      <c r="CG348" s="160"/>
      <c r="CH348" s="160"/>
      <c r="CI348" s="160"/>
      <c r="CJ348" s="160"/>
      <c r="CK348" s="160"/>
      <c r="CL348" s="160"/>
      <c r="CM348" s="160"/>
      <c r="CN348" s="160"/>
      <c r="CO348" s="160"/>
      <c r="CP348" s="160"/>
      <c r="CQ348" s="160"/>
      <c r="CR348" s="160"/>
      <c r="CS348" s="160"/>
      <c r="CT348" s="160"/>
      <c r="CU348" s="160"/>
      <c r="CV348" s="160"/>
      <c r="CW348" s="160"/>
      <c r="CX348" s="160"/>
      <c r="CY348" s="160"/>
      <c r="CZ348" s="160"/>
      <c r="DA348" s="160"/>
      <c r="DB348" s="160"/>
      <c r="DC348" s="160"/>
      <c r="DD348" s="160"/>
      <c r="DE348" s="160"/>
      <c r="DF348" s="160"/>
      <c r="DG348" s="160"/>
      <c r="DH348" s="160"/>
      <c r="DI348" s="160"/>
      <c r="DJ348" s="160"/>
      <c r="DK348" s="160"/>
      <c r="DL348" s="160"/>
      <c r="DM348" s="160"/>
      <c r="DN348" s="160"/>
      <c r="DO348" s="160"/>
      <c r="DP348" s="160"/>
      <c r="DQ348" s="160"/>
      <c r="DR348" s="160"/>
      <c r="DS348" s="160"/>
      <c r="DT348" s="160"/>
      <c r="DU348" s="160"/>
      <c r="DV348" s="160"/>
      <c r="DW348" s="160"/>
      <c r="DX348" s="160"/>
      <c r="DY348" s="160"/>
      <c r="DZ348" s="160"/>
      <c r="EA348" s="160"/>
      <c r="EB348" s="160"/>
      <c r="EC348" s="160"/>
      <c r="ED348" s="160"/>
      <c r="EE348" s="160"/>
      <c r="EF348" s="160"/>
      <c r="EG348" s="160"/>
    </row>
    <row r="349" spans="29:137" s="162" customFormat="1">
      <c r="AC349" s="171"/>
      <c r="AD349" s="164"/>
      <c r="AE349" s="164"/>
      <c r="AF349" s="164"/>
      <c r="AG349" s="164"/>
      <c r="AH349" s="164"/>
      <c r="AI349" s="164"/>
      <c r="AJ349" s="164"/>
      <c r="AK349" s="164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  <c r="BA349" s="160"/>
      <c r="BB349" s="160"/>
      <c r="BC349" s="160"/>
      <c r="BD349" s="160"/>
      <c r="BE349" s="160"/>
      <c r="BF349" s="160"/>
      <c r="BG349" s="160"/>
      <c r="BH349" s="160"/>
      <c r="BI349" s="160"/>
      <c r="BJ349" s="160"/>
      <c r="BK349" s="160"/>
      <c r="BL349" s="160"/>
      <c r="BM349" s="160"/>
      <c r="BN349" s="160"/>
      <c r="BO349" s="160"/>
      <c r="BP349" s="160"/>
      <c r="BQ349" s="160"/>
      <c r="BR349" s="160"/>
      <c r="BS349" s="160"/>
      <c r="BT349" s="160"/>
      <c r="BU349" s="160"/>
      <c r="BV349" s="160"/>
      <c r="BW349" s="160"/>
      <c r="BX349" s="160"/>
      <c r="BY349" s="160"/>
      <c r="BZ349" s="160"/>
      <c r="CA349" s="160"/>
      <c r="CB349" s="160"/>
      <c r="CC349" s="160"/>
      <c r="CD349" s="160"/>
      <c r="CE349" s="160"/>
      <c r="CF349" s="160"/>
      <c r="CG349" s="160"/>
      <c r="CH349" s="160"/>
      <c r="CI349" s="160"/>
      <c r="CJ349" s="160"/>
      <c r="CK349" s="160"/>
      <c r="CL349" s="160"/>
      <c r="CM349" s="160"/>
      <c r="CN349" s="160"/>
      <c r="CO349" s="160"/>
      <c r="CP349" s="160"/>
      <c r="CQ349" s="160"/>
      <c r="CR349" s="160"/>
      <c r="CS349" s="160"/>
      <c r="CT349" s="160"/>
      <c r="CU349" s="160"/>
      <c r="CV349" s="160"/>
      <c r="CW349" s="160"/>
      <c r="CX349" s="160"/>
      <c r="CY349" s="160"/>
      <c r="CZ349" s="160"/>
      <c r="DA349" s="160"/>
      <c r="DB349" s="160"/>
      <c r="DC349" s="160"/>
      <c r="DD349" s="160"/>
      <c r="DE349" s="160"/>
      <c r="DF349" s="160"/>
      <c r="DG349" s="160"/>
      <c r="DH349" s="160"/>
      <c r="DI349" s="160"/>
      <c r="DJ349" s="160"/>
      <c r="DK349" s="160"/>
      <c r="DL349" s="160"/>
      <c r="DM349" s="160"/>
      <c r="DN349" s="160"/>
      <c r="DO349" s="160"/>
      <c r="DP349" s="160"/>
      <c r="DQ349" s="160"/>
      <c r="DR349" s="160"/>
      <c r="DS349" s="160"/>
      <c r="DT349" s="160"/>
      <c r="DU349" s="160"/>
      <c r="DV349" s="160"/>
      <c r="DW349" s="160"/>
      <c r="DX349" s="160"/>
      <c r="DY349" s="160"/>
      <c r="DZ349" s="160"/>
      <c r="EA349" s="160"/>
      <c r="EB349" s="160"/>
      <c r="EC349" s="160"/>
      <c r="ED349" s="160"/>
      <c r="EE349" s="160"/>
      <c r="EF349" s="160"/>
      <c r="EG349" s="160"/>
    </row>
    <row r="350" spans="29:137" s="162" customFormat="1">
      <c r="AC350" s="171"/>
      <c r="AD350" s="164"/>
      <c r="AE350" s="164"/>
      <c r="AF350" s="164"/>
      <c r="AG350" s="164"/>
      <c r="AH350" s="164"/>
      <c r="AI350" s="164"/>
      <c r="AJ350" s="164"/>
      <c r="AK350" s="164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  <c r="BA350" s="160"/>
      <c r="BB350" s="160"/>
      <c r="BC350" s="160"/>
      <c r="BD350" s="160"/>
      <c r="BE350" s="160"/>
      <c r="BF350" s="160"/>
      <c r="BG350" s="160"/>
      <c r="BH350" s="160"/>
      <c r="BI350" s="160"/>
      <c r="BJ350" s="160"/>
      <c r="BK350" s="160"/>
      <c r="BL350" s="160"/>
      <c r="BM350" s="160"/>
      <c r="BN350" s="160"/>
      <c r="BO350" s="160"/>
      <c r="BP350" s="160"/>
      <c r="BQ350" s="160"/>
      <c r="BR350" s="160"/>
      <c r="BS350" s="160"/>
      <c r="BT350" s="160"/>
      <c r="BU350" s="160"/>
      <c r="BV350" s="160"/>
      <c r="BW350" s="160"/>
      <c r="BX350" s="160"/>
      <c r="BY350" s="160"/>
      <c r="BZ350" s="160"/>
      <c r="CA350" s="160"/>
      <c r="CB350" s="160"/>
      <c r="CC350" s="160"/>
      <c r="CD350" s="160"/>
      <c r="CE350" s="160"/>
      <c r="CF350" s="160"/>
      <c r="CG350" s="160"/>
      <c r="CH350" s="160"/>
      <c r="CI350" s="160"/>
      <c r="CJ350" s="160"/>
      <c r="CK350" s="160"/>
      <c r="CL350" s="160"/>
      <c r="CM350" s="160"/>
      <c r="CN350" s="160"/>
      <c r="CO350" s="160"/>
      <c r="CP350" s="160"/>
      <c r="CQ350" s="160"/>
      <c r="CR350" s="160"/>
      <c r="CS350" s="160"/>
      <c r="CT350" s="160"/>
      <c r="CU350" s="160"/>
      <c r="CV350" s="160"/>
      <c r="CW350" s="160"/>
      <c r="CX350" s="160"/>
      <c r="CY350" s="160"/>
      <c r="CZ350" s="160"/>
      <c r="DA350" s="160"/>
      <c r="DB350" s="160"/>
      <c r="DC350" s="160"/>
      <c r="DD350" s="160"/>
      <c r="DE350" s="160"/>
      <c r="DF350" s="160"/>
      <c r="DG350" s="160"/>
      <c r="DH350" s="160"/>
      <c r="DI350" s="160"/>
      <c r="DJ350" s="160"/>
      <c r="DK350" s="160"/>
      <c r="DL350" s="160"/>
      <c r="DM350" s="160"/>
      <c r="DN350" s="160"/>
      <c r="DO350" s="160"/>
      <c r="DP350" s="160"/>
      <c r="DQ350" s="160"/>
      <c r="DR350" s="160"/>
      <c r="DS350" s="160"/>
      <c r="DT350" s="160"/>
      <c r="DU350" s="160"/>
      <c r="DV350" s="160"/>
      <c r="DW350" s="160"/>
      <c r="DX350" s="160"/>
      <c r="DY350" s="160"/>
      <c r="DZ350" s="160"/>
      <c r="EA350" s="160"/>
      <c r="EB350" s="160"/>
      <c r="EC350" s="160"/>
      <c r="ED350" s="160"/>
      <c r="EE350" s="160"/>
      <c r="EF350" s="160"/>
      <c r="EG350" s="160"/>
    </row>
    <row r="351" spans="29:137" s="162" customFormat="1">
      <c r="AC351" s="171"/>
      <c r="AD351" s="164"/>
      <c r="AE351" s="164"/>
      <c r="AF351" s="164"/>
      <c r="AG351" s="164"/>
      <c r="AH351" s="164"/>
      <c r="AI351" s="164"/>
      <c r="AJ351" s="164"/>
      <c r="AK351" s="164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  <c r="BA351" s="160"/>
      <c r="BB351" s="160"/>
      <c r="BC351" s="160"/>
      <c r="BD351" s="160"/>
      <c r="BE351" s="160"/>
      <c r="BF351" s="160"/>
      <c r="BG351" s="160"/>
      <c r="BH351" s="160"/>
      <c r="BI351" s="160"/>
      <c r="BJ351" s="160"/>
      <c r="BK351" s="160"/>
      <c r="BL351" s="160"/>
      <c r="BM351" s="160"/>
      <c r="BN351" s="160"/>
      <c r="BO351" s="160"/>
      <c r="BP351" s="160"/>
      <c r="BQ351" s="160"/>
      <c r="BR351" s="160"/>
      <c r="BS351" s="160"/>
      <c r="BT351" s="160"/>
      <c r="BU351" s="160"/>
      <c r="BV351" s="160"/>
      <c r="BW351" s="160"/>
      <c r="BX351" s="160"/>
      <c r="BY351" s="160"/>
      <c r="BZ351" s="160"/>
      <c r="CA351" s="160"/>
      <c r="CB351" s="160"/>
      <c r="CC351" s="160"/>
      <c r="CD351" s="160"/>
      <c r="CE351" s="160"/>
      <c r="CF351" s="160"/>
      <c r="CG351" s="160"/>
      <c r="CH351" s="160"/>
      <c r="CI351" s="160"/>
      <c r="CJ351" s="160"/>
      <c r="CK351" s="160"/>
      <c r="CL351" s="160"/>
      <c r="CM351" s="160"/>
      <c r="CN351" s="160"/>
      <c r="CO351" s="160"/>
      <c r="CP351" s="160"/>
      <c r="CQ351" s="160"/>
      <c r="CR351" s="160"/>
      <c r="CS351" s="160"/>
      <c r="CT351" s="160"/>
      <c r="CU351" s="160"/>
      <c r="CV351" s="160"/>
      <c r="CW351" s="160"/>
      <c r="CX351" s="160"/>
      <c r="CY351" s="160"/>
      <c r="CZ351" s="160"/>
      <c r="DA351" s="160"/>
      <c r="DB351" s="160"/>
      <c r="DC351" s="160"/>
      <c r="DD351" s="160"/>
      <c r="DE351" s="160"/>
      <c r="DF351" s="160"/>
      <c r="DG351" s="160"/>
      <c r="DH351" s="160"/>
      <c r="DI351" s="160"/>
      <c r="DJ351" s="160"/>
      <c r="DK351" s="160"/>
      <c r="DL351" s="160"/>
      <c r="DM351" s="160"/>
      <c r="DN351" s="160"/>
      <c r="DO351" s="160"/>
      <c r="DP351" s="160"/>
      <c r="DQ351" s="160"/>
      <c r="DR351" s="160"/>
      <c r="DS351" s="160"/>
      <c r="DT351" s="160"/>
      <c r="DU351" s="160"/>
      <c r="DV351" s="160"/>
      <c r="DW351" s="160"/>
      <c r="DX351" s="160"/>
      <c r="DY351" s="160"/>
      <c r="DZ351" s="160"/>
      <c r="EA351" s="160"/>
      <c r="EB351" s="160"/>
      <c r="EC351" s="160"/>
      <c r="ED351" s="160"/>
      <c r="EE351" s="160"/>
      <c r="EF351" s="160"/>
      <c r="EG351" s="160"/>
    </row>
    <row r="352" spans="29:137" s="162" customFormat="1">
      <c r="AC352" s="171"/>
      <c r="AD352" s="164"/>
      <c r="AE352" s="164"/>
      <c r="AF352" s="164"/>
      <c r="AG352" s="164"/>
      <c r="AH352" s="164"/>
      <c r="AI352" s="164"/>
      <c r="AJ352" s="164"/>
      <c r="AK352" s="164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  <c r="BA352" s="160"/>
      <c r="BB352" s="160"/>
      <c r="BC352" s="160"/>
      <c r="BD352" s="160"/>
      <c r="BE352" s="160"/>
      <c r="BF352" s="160"/>
      <c r="BG352" s="160"/>
      <c r="BH352" s="160"/>
      <c r="BI352" s="160"/>
      <c r="BJ352" s="160"/>
      <c r="BK352" s="160"/>
      <c r="BL352" s="160"/>
      <c r="BM352" s="160"/>
      <c r="BN352" s="160"/>
      <c r="BO352" s="160"/>
      <c r="BP352" s="160"/>
      <c r="BQ352" s="160"/>
      <c r="BR352" s="160"/>
      <c r="BS352" s="160"/>
      <c r="BT352" s="160"/>
      <c r="BU352" s="160"/>
      <c r="BV352" s="160"/>
      <c r="BW352" s="160"/>
      <c r="BX352" s="160"/>
      <c r="BY352" s="160"/>
      <c r="BZ352" s="160"/>
      <c r="CA352" s="160"/>
      <c r="CB352" s="160"/>
      <c r="CC352" s="160"/>
      <c r="CD352" s="160"/>
      <c r="CE352" s="160"/>
      <c r="CF352" s="160"/>
      <c r="CG352" s="160"/>
      <c r="CH352" s="160"/>
      <c r="CI352" s="160"/>
      <c r="CJ352" s="160"/>
      <c r="CK352" s="160"/>
      <c r="CL352" s="160"/>
      <c r="CM352" s="160"/>
      <c r="CN352" s="160"/>
      <c r="CO352" s="160"/>
      <c r="CP352" s="160"/>
      <c r="CQ352" s="160"/>
      <c r="CR352" s="160"/>
      <c r="CS352" s="160"/>
      <c r="CT352" s="160"/>
      <c r="CU352" s="160"/>
      <c r="CV352" s="160"/>
      <c r="CW352" s="160"/>
      <c r="CX352" s="160"/>
      <c r="CY352" s="160"/>
      <c r="CZ352" s="160"/>
      <c r="DA352" s="160"/>
      <c r="DB352" s="160"/>
      <c r="DC352" s="160"/>
      <c r="DD352" s="160"/>
      <c r="DE352" s="160"/>
      <c r="DF352" s="160"/>
      <c r="DG352" s="160"/>
      <c r="DH352" s="160"/>
      <c r="DI352" s="160"/>
      <c r="DJ352" s="160"/>
      <c r="DK352" s="160"/>
      <c r="DL352" s="160"/>
      <c r="DM352" s="160"/>
      <c r="DN352" s="160"/>
      <c r="DO352" s="160"/>
      <c r="DP352" s="160"/>
      <c r="DQ352" s="160"/>
      <c r="DR352" s="160"/>
      <c r="DS352" s="160"/>
      <c r="DT352" s="160"/>
      <c r="DU352" s="160"/>
      <c r="DV352" s="160"/>
      <c r="DW352" s="160"/>
      <c r="DX352" s="160"/>
      <c r="DY352" s="160"/>
      <c r="DZ352" s="160"/>
      <c r="EA352" s="160"/>
      <c r="EB352" s="160"/>
      <c r="EC352" s="160"/>
      <c r="ED352" s="160"/>
      <c r="EE352" s="160"/>
      <c r="EF352" s="160"/>
      <c r="EG352" s="160"/>
    </row>
    <row r="353" spans="29:137" s="162" customFormat="1">
      <c r="AC353" s="171"/>
      <c r="AD353" s="164"/>
      <c r="AE353" s="164"/>
      <c r="AF353" s="164"/>
      <c r="AG353" s="164"/>
      <c r="AH353" s="164"/>
      <c r="AI353" s="164"/>
      <c r="AJ353" s="164"/>
      <c r="AK353" s="164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  <c r="BA353" s="160"/>
      <c r="BB353" s="160"/>
      <c r="BC353" s="160"/>
      <c r="BD353" s="160"/>
      <c r="BE353" s="160"/>
      <c r="BF353" s="160"/>
      <c r="BG353" s="160"/>
      <c r="BH353" s="160"/>
      <c r="BI353" s="160"/>
      <c r="BJ353" s="160"/>
      <c r="BK353" s="160"/>
      <c r="BL353" s="160"/>
      <c r="BM353" s="160"/>
      <c r="BN353" s="160"/>
      <c r="BO353" s="160"/>
      <c r="BP353" s="160"/>
      <c r="BQ353" s="160"/>
      <c r="BR353" s="160"/>
      <c r="BS353" s="160"/>
      <c r="BT353" s="160"/>
      <c r="BU353" s="160"/>
      <c r="BV353" s="160"/>
      <c r="BW353" s="160"/>
      <c r="BX353" s="160"/>
      <c r="BY353" s="160"/>
      <c r="BZ353" s="160"/>
      <c r="CA353" s="160"/>
      <c r="CB353" s="160"/>
      <c r="CC353" s="160"/>
      <c r="CD353" s="160"/>
      <c r="CE353" s="160"/>
      <c r="CF353" s="160"/>
      <c r="CG353" s="160"/>
      <c r="CH353" s="160"/>
      <c r="CI353" s="160"/>
      <c r="CJ353" s="160"/>
      <c r="CK353" s="160"/>
      <c r="CL353" s="160"/>
      <c r="CM353" s="160"/>
      <c r="CN353" s="160"/>
      <c r="CO353" s="160"/>
      <c r="CP353" s="160"/>
      <c r="CQ353" s="160"/>
      <c r="CR353" s="160"/>
      <c r="CS353" s="160"/>
      <c r="CT353" s="160"/>
      <c r="CU353" s="160"/>
      <c r="CV353" s="160"/>
      <c r="CW353" s="160"/>
      <c r="CX353" s="160"/>
      <c r="CY353" s="160"/>
      <c r="CZ353" s="160"/>
      <c r="DA353" s="160"/>
      <c r="DB353" s="160"/>
      <c r="DC353" s="160"/>
      <c r="DD353" s="160"/>
      <c r="DE353" s="160"/>
      <c r="DF353" s="160"/>
      <c r="DG353" s="160"/>
      <c r="DH353" s="160"/>
      <c r="DI353" s="160"/>
      <c r="DJ353" s="160"/>
      <c r="DK353" s="160"/>
      <c r="DL353" s="160"/>
      <c r="DM353" s="160"/>
      <c r="DN353" s="160"/>
      <c r="DO353" s="160"/>
      <c r="DP353" s="160"/>
      <c r="DQ353" s="160"/>
      <c r="DR353" s="160"/>
      <c r="DS353" s="160"/>
      <c r="DT353" s="160"/>
      <c r="DU353" s="160"/>
      <c r="DV353" s="160"/>
      <c r="DW353" s="160"/>
      <c r="DX353" s="160"/>
      <c r="DY353" s="160"/>
      <c r="DZ353" s="160"/>
      <c r="EA353" s="160"/>
      <c r="EB353" s="160"/>
      <c r="EC353" s="160"/>
      <c r="ED353" s="160"/>
      <c r="EE353" s="160"/>
      <c r="EF353" s="160"/>
      <c r="EG353" s="160"/>
    </row>
    <row r="354" spans="29:137" s="162" customFormat="1">
      <c r="AC354" s="171"/>
      <c r="AD354" s="164"/>
      <c r="AE354" s="164"/>
      <c r="AF354" s="164"/>
      <c r="AG354" s="164"/>
      <c r="AH354" s="164"/>
      <c r="AI354" s="164"/>
      <c r="AJ354" s="164"/>
      <c r="AK354" s="164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  <c r="BA354" s="160"/>
      <c r="BB354" s="160"/>
      <c r="BC354" s="160"/>
      <c r="BD354" s="160"/>
      <c r="BE354" s="160"/>
      <c r="BF354" s="160"/>
      <c r="BG354" s="160"/>
      <c r="BH354" s="160"/>
      <c r="BI354" s="160"/>
      <c r="BJ354" s="160"/>
      <c r="BK354" s="160"/>
      <c r="BL354" s="160"/>
      <c r="BM354" s="160"/>
      <c r="BN354" s="160"/>
      <c r="BO354" s="160"/>
      <c r="BP354" s="160"/>
      <c r="BQ354" s="160"/>
      <c r="BR354" s="160"/>
      <c r="BS354" s="160"/>
      <c r="BT354" s="160"/>
      <c r="BU354" s="160"/>
      <c r="BV354" s="160"/>
      <c r="BW354" s="160"/>
      <c r="BX354" s="160"/>
      <c r="BY354" s="160"/>
      <c r="BZ354" s="160"/>
      <c r="CA354" s="160"/>
      <c r="CB354" s="160"/>
      <c r="CC354" s="160"/>
      <c r="CD354" s="160"/>
      <c r="CE354" s="160"/>
      <c r="CF354" s="160"/>
      <c r="CG354" s="160"/>
      <c r="CH354" s="160"/>
      <c r="CI354" s="160"/>
      <c r="CJ354" s="160"/>
      <c r="CK354" s="160"/>
      <c r="CL354" s="160"/>
      <c r="CM354" s="160"/>
      <c r="CN354" s="160"/>
      <c r="CO354" s="160"/>
      <c r="CP354" s="160"/>
      <c r="CQ354" s="160"/>
      <c r="CR354" s="160"/>
      <c r="CS354" s="160"/>
      <c r="CT354" s="160"/>
      <c r="CU354" s="160"/>
      <c r="CV354" s="160"/>
      <c r="CW354" s="160"/>
      <c r="CX354" s="160"/>
      <c r="CY354" s="160"/>
      <c r="CZ354" s="160"/>
      <c r="DA354" s="160"/>
      <c r="DB354" s="160"/>
      <c r="DC354" s="160"/>
      <c r="DD354" s="160"/>
      <c r="DE354" s="160"/>
      <c r="DF354" s="160"/>
      <c r="DG354" s="160"/>
      <c r="DH354" s="160"/>
      <c r="DI354" s="160"/>
      <c r="DJ354" s="160"/>
      <c r="DK354" s="160"/>
      <c r="DL354" s="160"/>
      <c r="DM354" s="160"/>
      <c r="DN354" s="160"/>
      <c r="DO354" s="160"/>
      <c r="DP354" s="160"/>
      <c r="DQ354" s="160"/>
      <c r="DR354" s="160"/>
      <c r="DS354" s="160"/>
      <c r="DT354" s="160"/>
      <c r="DU354" s="160"/>
      <c r="DV354" s="160"/>
      <c r="DW354" s="160"/>
      <c r="DX354" s="160"/>
      <c r="DY354" s="160"/>
      <c r="DZ354" s="160"/>
      <c r="EA354" s="160"/>
      <c r="EB354" s="160"/>
      <c r="EC354" s="160"/>
      <c r="ED354" s="160"/>
      <c r="EE354" s="160"/>
      <c r="EF354" s="160"/>
      <c r="EG354" s="160"/>
    </row>
    <row r="355" spans="29:137" s="162" customFormat="1">
      <c r="AC355" s="171"/>
      <c r="AD355" s="164"/>
      <c r="AE355" s="164"/>
      <c r="AF355" s="164"/>
      <c r="AG355" s="164"/>
      <c r="AH355" s="164"/>
      <c r="AI355" s="164"/>
      <c r="AJ355" s="164"/>
      <c r="AK355" s="164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  <c r="BA355" s="160"/>
      <c r="BB355" s="160"/>
      <c r="BC355" s="160"/>
      <c r="BD355" s="160"/>
      <c r="BE355" s="160"/>
      <c r="BF355" s="160"/>
      <c r="BG355" s="160"/>
      <c r="BH355" s="160"/>
      <c r="BI355" s="160"/>
      <c r="BJ355" s="160"/>
      <c r="BK355" s="160"/>
      <c r="BL355" s="160"/>
      <c r="BM355" s="160"/>
      <c r="BN355" s="160"/>
      <c r="BO355" s="160"/>
      <c r="BP355" s="160"/>
      <c r="BQ355" s="160"/>
      <c r="BR355" s="160"/>
      <c r="BS355" s="160"/>
      <c r="BT355" s="160"/>
      <c r="BU355" s="160"/>
      <c r="BV355" s="160"/>
      <c r="BW355" s="160"/>
      <c r="BX355" s="160"/>
      <c r="BY355" s="160"/>
      <c r="BZ355" s="160"/>
      <c r="CA355" s="160"/>
      <c r="CB355" s="160"/>
      <c r="CC355" s="160"/>
      <c r="CD355" s="160"/>
      <c r="CE355" s="160"/>
      <c r="CF355" s="160"/>
      <c r="CG355" s="160"/>
      <c r="CH355" s="160"/>
      <c r="CI355" s="160"/>
      <c r="CJ355" s="160"/>
      <c r="CK355" s="160"/>
      <c r="CL355" s="160"/>
      <c r="CM355" s="160"/>
      <c r="CN355" s="160"/>
      <c r="CO355" s="160"/>
      <c r="CP355" s="160"/>
      <c r="CQ355" s="160"/>
      <c r="CR355" s="160"/>
      <c r="CS355" s="160"/>
      <c r="CT355" s="160"/>
      <c r="CU355" s="160"/>
      <c r="CV355" s="160"/>
      <c r="CW355" s="160"/>
      <c r="CX355" s="160"/>
      <c r="CY355" s="160"/>
      <c r="CZ355" s="160"/>
      <c r="DA355" s="160"/>
      <c r="DB355" s="160"/>
      <c r="DC355" s="160"/>
      <c r="DD355" s="160"/>
      <c r="DE355" s="160"/>
      <c r="DF355" s="160"/>
      <c r="DG355" s="160"/>
      <c r="DH355" s="160"/>
      <c r="DI355" s="160"/>
      <c r="DJ355" s="160"/>
      <c r="DK355" s="160"/>
      <c r="DL355" s="160"/>
      <c r="DM355" s="160"/>
      <c r="DN355" s="160"/>
      <c r="DO355" s="160"/>
      <c r="DP355" s="160"/>
      <c r="DQ355" s="160"/>
      <c r="DR355" s="160"/>
      <c r="DS355" s="160"/>
      <c r="DT355" s="160"/>
      <c r="DU355" s="160"/>
      <c r="DV355" s="160"/>
      <c r="DW355" s="160"/>
      <c r="DX355" s="160"/>
      <c r="DY355" s="160"/>
      <c r="DZ355" s="160"/>
      <c r="EA355" s="160"/>
      <c r="EB355" s="160"/>
      <c r="EC355" s="160"/>
      <c r="ED355" s="160"/>
      <c r="EE355" s="160"/>
      <c r="EF355" s="160"/>
      <c r="EG355" s="160"/>
    </row>
    <row r="356" spans="29:137" s="162" customFormat="1">
      <c r="AC356" s="171"/>
      <c r="AD356" s="164"/>
      <c r="AE356" s="164"/>
      <c r="AF356" s="164"/>
      <c r="AG356" s="164"/>
      <c r="AH356" s="164"/>
      <c r="AI356" s="164"/>
      <c r="AJ356" s="164"/>
      <c r="AK356" s="164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  <c r="BA356" s="160"/>
      <c r="BB356" s="160"/>
      <c r="BC356" s="160"/>
      <c r="BD356" s="160"/>
      <c r="BE356" s="160"/>
      <c r="BF356" s="160"/>
      <c r="BG356" s="160"/>
      <c r="BH356" s="160"/>
      <c r="BI356" s="160"/>
      <c r="BJ356" s="160"/>
      <c r="BK356" s="160"/>
      <c r="BL356" s="160"/>
      <c r="BM356" s="160"/>
      <c r="BN356" s="160"/>
      <c r="BO356" s="160"/>
      <c r="BP356" s="160"/>
      <c r="BQ356" s="160"/>
      <c r="BR356" s="160"/>
      <c r="BS356" s="160"/>
      <c r="BT356" s="160"/>
      <c r="BU356" s="160"/>
      <c r="BV356" s="160"/>
      <c r="BW356" s="160"/>
      <c r="BX356" s="160"/>
      <c r="BY356" s="160"/>
      <c r="BZ356" s="160"/>
      <c r="CA356" s="160"/>
      <c r="CB356" s="160"/>
      <c r="CC356" s="160"/>
      <c r="CD356" s="160"/>
      <c r="CE356" s="160"/>
      <c r="CF356" s="160"/>
      <c r="CG356" s="160"/>
      <c r="CH356" s="160"/>
      <c r="CI356" s="160"/>
      <c r="CJ356" s="160"/>
      <c r="CK356" s="160"/>
      <c r="CL356" s="160"/>
      <c r="CM356" s="160"/>
      <c r="CN356" s="160"/>
      <c r="CO356" s="160"/>
      <c r="CP356" s="160"/>
      <c r="CQ356" s="160"/>
      <c r="CR356" s="160"/>
      <c r="CS356" s="160"/>
      <c r="CT356" s="160"/>
      <c r="CU356" s="160"/>
      <c r="CV356" s="160"/>
      <c r="CW356" s="160"/>
      <c r="CX356" s="160"/>
      <c r="CY356" s="160"/>
      <c r="CZ356" s="160"/>
      <c r="DA356" s="160"/>
      <c r="DB356" s="160"/>
      <c r="DC356" s="160"/>
      <c r="DD356" s="160"/>
      <c r="DE356" s="160"/>
      <c r="DF356" s="160"/>
      <c r="DG356" s="160"/>
      <c r="DH356" s="160"/>
      <c r="DI356" s="160"/>
      <c r="DJ356" s="160"/>
      <c r="DK356" s="160"/>
      <c r="DL356" s="160"/>
      <c r="DM356" s="160"/>
      <c r="DN356" s="160"/>
      <c r="DO356" s="160"/>
      <c r="DP356" s="160"/>
      <c r="DQ356" s="160"/>
      <c r="DR356" s="160"/>
      <c r="DS356" s="160"/>
      <c r="DT356" s="160"/>
      <c r="DU356" s="160"/>
      <c r="DV356" s="160"/>
      <c r="DW356" s="160"/>
      <c r="DX356" s="160"/>
      <c r="DY356" s="160"/>
      <c r="DZ356" s="160"/>
      <c r="EA356" s="160"/>
      <c r="EB356" s="160"/>
      <c r="EC356" s="160"/>
      <c r="ED356" s="160"/>
      <c r="EE356" s="160"/>
      <c r="EF356" s="160"/>
      <c r="EG356" s="160"/>
    </row>
    <row r="357" spans="29:137" s="162" customFormat="1">
      <c r="AC357" s="171"/>
      <c r="AD357" s="164"/>
      <c r="AE357" s="164"/>
      <c r="AF357" s="164"/>
      <c r="AG357" s="164"/>
      <c r="AH357" s="164"/>
      <c r="AI357" s="164"/>
      <c r="AJ357" s="164"/>
      <c r="AK357" s="164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  <c r="BA357" s="160"/>
      <c r="BB357" s="160"/>
      <c r="BC357" s="160"/>
      <c r="BD357" s="160"/>
      <c r="BE357" s="160"/>
      <c r="BF357" s="160"/>
      <c r="BG357" s="160"/>
      <c r="BH357" s="160"/>
      <c r="BI357" s="160"/>
      <c r="BJ357" s="160"/>
      <c r="BK357" s="160"/>
      <c r="BL357" s="160"/>
      <c r="BM357" s="160"/>
      <c r="BN357" s="160"/>
      <c r="BO357" s="160"/>
      <c r="BP357" s="160"/>
      <c r="BQ357" s="160"/>
      <c r="BR357" s="160"/>
      <c r="BS357" s="160"/>
      <c r="BT357" s="160"/>
      <c r="BU357" s="160"/>
      <c r="BV357" s="160"/>
      <c r="BW357" s="160"/>
      <c r="BX357" s="160"/>
      <c r="BY357" s="160"/>
      <c r="BZ357" s="160"/>
      <c r="CA357" s="160"/>
      <c r="CB357" s="160"/>
      <c r="CC357" s="160"/>
      <c r="CD357" s="160"/>
      <c r="CE357" s="160"/>
      <c r="CF357" s="160"/>
      <c r="CG357" s="160"/>
      <c r="CH357" s="160"/>
      <c r="CI357" s="160"/>
      <c r="CJ357" s="160"/>
      <c r="CK357" s="160"/>
      <c r="CL357" s="160"/>
      <c r="CM357" s="160"/>
      <c r="CN357" s="160"/>
      <c r="CO357" s="160"/>
      <c r="CP357" s="160"/>
      <c r="CQ357" s="160"/>
      <c r="CR357" s="160"/>
      <c r="CS357" s="160"/>
      <c r="CT357" s="160"/>
      <c r="CU357" s="160"/>
      <c r="CV357" s="160"/>
      <c r="CW357" s="160"/>
      <c r="CX357" s="160"/>
      <c r="CY357" s="160"/>
      <c r="CZ357" s="160"/>
      <c r="DA357" s="160"/>
      <c r="DB357" s="160"/>
      <c r="DC357" s="160"/>
      <c r="DD357" s="160"/>
      <c r="DE357" s="160"/>
      <c r="DF357" s="160"/>
      <c r="DG357" s="160"/>
      <c r="DH357" s="160"/>
      <c r="DI357" s="160"/>
      <c r="DJ357" s="160"/>
      <c r="DK357" s="160"/>
      <c r="DL357" s="160"/>
      <c r="DM357" s="160"/>
      <c r="DN357" s="160"/>
      <c r="DO357" s="160"/>
      <c r="DP357" s="160"/>
      <c r="DQ357" s="160"/>
      <c r="DR357" s="160"/>
      <c r="DS357" s="160"/>
      <c r="DT357" s="160"/>
      <c r="DU357" s="160"/>
      <c r="DV357" s="160"/>
      <c r="DW357" s="160"/>
      <c r="DX357" s="160"/>
      <c r="DY357" s="160"/>
      <c r="DZ357" s="160"/>
      <c r="EA357" s="160"/>
      <c r="EB357" s="160"/>
      <c r="EC357" s="160"/>
      <c r="ED357" s="160"/>
      <c r="EE357" s="160"/>
      <c r="EF357" s="160"/>
      <c r="EG357" s="160"/>
    </row>
    <row r="358" spans="29:137" s="162" customFormat="1">
      <c r="AC358" s="171"/>
      <c r="AD358" s="164"/>
      <c r="AE358" s="164"/>
      <c r="AF358" s="164"/>
      <c r="AG358" s="164"/>
      <c r="AH358" s="164"/>
      <c r="AI358" s="164"/>
      <c r="AJ358" s="164"/>
      <c r="AK358" s="164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  <c r="BA358" s="160"/>
      <c r="BB358" s="160"/>
      <c r="BC358" s="160"/>
      <c r="BD358" s="160"/>
      <c r="BE358" s="160"/>
      <c r="BF358" s="160"/>
      <c r="BG358" s="160"/>
      <c r="BH358" s="160"/>
      <c r="BI358" s="160"/>
      <c r="BJ358" s="160"/>
      <c r="BK358" s="160"/>
      <c r="BL358" s="160"/>
      <c r="BM358" s="160"/>
      <c r="BN358" s="160"/>
      <c r="BO358" s="160"/>
      <c r="BP358" s="160"/>
      <c r="BQ358" s="160"/>
      <c r="BR358" s="160"/>
      <c r="BS358" s="160"/>
      <c r="BT358" s="160"/>
      <c r="BU358" s="160"/>
      <c r="BV358" s="160"/>
      <c r="BW358" s="160"/>
      <c r="BX358" s="160"/>
      <c r="BY358" s="160"/>
      <c r="BZ358" s="160"/>
      <c r="CA358" s="160"/>
      <c r="CB358" s="160"/>
      <c r="CC358" s="160"/>
      <c r="CD358" s="160"/>
      <c r="CE358" s="160"/>
      <c r="CF358" s="160"/>
      <c r="CG358" s="160"/>
      <c r="CH358" s="160"/>
      <c r="CI358" s="160"/>
      <c r="CJ358" s="160"/>
      <c r="CK358" s="160"/>
      <c r="CL358" s="160"/>
      <c r="CM358" s="160"/>
      <c r="CN358" s="160"/>
      <c r="CO358" s="160"/>
      <c r="CP358" s="160"/>
      <c r="CQ358" s="160"/>
      <c r="CR358" s="160"/>
      <c r="CS358" s="160"/>
      <c r="CT358" s="160"/>
      <c r="CU358" s="160"/>
      <c r="CV358" s="160"/>
      <c r="CW358" s="160"/>
      <c r="CX358" s="160"/>
      <c r="CY358" s="160"/>
      <c r="CZ358" s="160"/>
      <c r="DA358" s="160"/>
      <c r="DB358" s="160"/>
      <c r="DC358" s="160"/>
      <c r="DD358" s="160"/>
      <c r="DE358" s="160"/>
      <c r="DF358" s="160"/>
      <c r="DG358" s="160"/>
      <c r="DH358" s="160"/>
      <c r="DI358" s="160"/>
      <c r="DJ358" s="160"/>
      <c r="DK358" s="160"/>
      <c r="DL358" s="160"/>
      <c r="DM358" s="160"/>
      <c r="DN358" s="160"/>
      <c r="DO358" s="160"/>
      <c r="DP358" s="160"/>
      <c r="DQ358" s="160"/>
      <c r="DR358" s="160"/>
      <c r="DS358" s="160"/>
      <c r="DT358" s="160"/>
      <c r="DU358" s="160"/>
      <c r="DV358" s="160"/>
      <c r="DW358" s="160"/>
      <c r="DX358" s="160"/>
      <c r="DY358" s="160"/>
      <c r="DZ358" s="160"/>
      <c r="EA358" s="160"/>
      <c r="EB358" s="160"/>
      <c r="EC358" s="160"/>
      <c r="ED358" s="160"/>
      <c r="EE358" s="160"/>
      <c r="EF358" s="160"/>
      <c r="EG358" s="160"/>
    </row>
    <row r="359" spans="29:137" s="162" customFormat="1">
      <c r="AC359" s="171"/>
      <c r="AD359" s="164"/>
      <c r="AE359" s="164"/>
      <c r="AF359" s="164"/>
      <c r="AG359" s="164"/>
      <c r="AH359" s="164"/>
      <c r="AI359" s="164"/>
      <c r="AJ359" s="164"/>
      <c r="AK359" s="164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  <c r="BA359" s="160"/>
      <c r="BB359" s="160"/>
      <c r="BC359" s="160"/>
      <c r="BD359" s="160"/>
      <c r="BE359" s="160"/>
      <c r="BF359" s="160"/>
      <c r="BG359" s="160"/>
      <c r="BH359" s="160"/>
      <c r="BI359" s="160"/>
      <c r="BJ359" s="160"/>
      <c r="BK359" s="160"/>
      <c r="BL359" s="160"/>
      <c r="BM359" s="160"/>
      <c r="BN359" s="160"/>
      <c r="BO359" s="160"/>
      <c r="BP359" s="160"/>
      <c r="BQ359" s="160"/>
      <c r="BR359" s="160"/>
      <c r="BS359" s="160"/>
      <c r="BT359" s="160"/>
      <c r="BU359" s="160"/>
      <c r="BV359" s="160"/>
      <c r="BW359" s="160"/>
      <c r="BX359" s="160"/>
      <c r="BY359" s="160"/>
      <c r="BZ359" s="160"/>
      <c r="CA359" s="160"/>
      <c r="CB359" s="160"/>
      <c r="CC359" s="160"/>
      <c r="CD359" s="160"/>
      <c r="CE359" s="160"/>
      <c r="CF359" s="160"/>
      <c r="CG359" s="160"/>
      <c r="CH359" s="160"/>
      <c r="CI359" s="160"/>
      <c r="CJ359" s="160"/>
      <c r="CK359" s="160"/>
      <c r="CL359" s="160"/>
      <c r="CM359" s="160"/>
      <c r="CN359" s="160"/>
      <c r="CO359" s="160"/>
      <c r="CP359" s="160"/>
      <c r="CQ359" s="160"/>
      <c r="CR359" s="160"/>
      <c r="CS359" s="160"/>
      <c r="CT359" s="160"/>
      <c r="CU359" s="160"/>
      <c r="CV359" s="160"/>
      <c r="CW359" s="160"/>
      <c r="CX359" s="160"/>
      <c r="CY359" s="160"/>
      <c r="CZ359" s="160"/>
      <c r="DA359" s="160"/>
      <c r="DB359" s="160"/>
      <c r="DC359" s="160"/>
      <c r="DD359" s="160"/>
      <c r="DE359" s="160"/>
      <c r="DF359" s="160"/>
      <c r="DG359" s="160"/>
      <c r="DH359" s="160"/>
      <c r="DI359" s="160"/>
      <c r="DJ359" s="160"/>
      <c r="DK359" s="160"/>
      <c r="DL359" s="160"/>
      <c r="DM359" s="160"/>
      <c r="DN359" s="160"/>
      <c r="DO359" s="160"/>
      <c r="DP359" s="160"/>
      <c r="DQ359" s="160"/>
      <c r="DR359" s="160"/>
      <c r="DS359" s="160"/>
      <c r="DT359" s="160"/>
      <c r="DU359" s="160"/>
      <c r="DV359" s="160"/>
      <c r="DW359" s="160"/>
      <c r="DX359" s="160"/>
      <c r="DY359" s="160"/>
      <c r="DZ359" s="160"/>
      <c r="EA359" s="160"/>
      <c r="EB359" s="160"/>
      <c r="EC359" s="160"/>
      <c r="ED359" s="160"/>
      <c r="EE359" s="160"/>
      <c r="EF359" s="160"/>
      <c r="EG359" s="160"/>
    </row>
    <row r="360" spans="29:137" s="162" customFormat="1">
      <c r="AC360" s="171"/>
      <c r="AD360" s="164"/>
      <c r="AE360" s="164"/>
      <c r="AF360" s="164"/>
      <c r="AG360" s="164"/>
      <c r="AH360" s="164"/>
      <c r="AI360" s="164"/>
      <c r="AJ360" s="164"/>
      <c r="AK360" s="164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  <c r="BA360" s="160"/>
      <c r="BB360" s="160"/>
      <c r="BC360" s="160"/>
      <c r="BD360" s="160"/>
      <c r="BE360" s="160"/>
      <c r="BF360" s="160"/>
      <c r="BG360" s="160"/>
      <c r="BH360" s="160"/>
      <c r="BI360" s="160"/>
      <c r="BJ360" s="160"/>
      <c r="BK360" s="160"/>
      <c r="BL360" s="160"/>
      <c r="BM360" s="160"/>
      <c r="BN360" s="160"/>
      <c r="BO360" s="160"/>
      <c r="BP360" s="160"/>
      <c r="BQ360" s="160"/>
      <c r="BR360" s="160"/>
      <c r="BS360" s="160"/>
      <c r="BT360" s="160"/>
      <c r="BU360" s="160"/>
      <c r="BV360" s="160"/>
      <c r="BW360" s="160"/>
      <c r="BX360" s="160"/>
      <c r="BY360" s="160"/>
      <c r="BZ360" s="160"/>
      <c r="CA360" s="160"/>
      <c r="CB360" s="160"/>
      <c r="CC360" s="160"/>
      <c r="CD360" s="160"/>
      <c r="CE360" s="160"/>
      <c r="CF360" s="160"/>
      <c r="CG360" s="160"/>
      <c r="CH360" s="160"/>
      <c r="CI360" s="160"/>
      <c r="CJ360" s="160"/>
      <c r="CK360" s="160"/>
      <c r="CL360" s="160"/>
      <c r="CM360" s="160"/>
      <c r="CN360" s="160"/>
      <c r="CO360" s="160"/>
      <c r="CP360" s="160"/>
      <c r="CQ360" s="160"/>
      <c r="CR360" s="160"/>
      <c r="CS360" s="160"/>
      <c r="CT360" s="160"/>
      <c r="CU360" s="160"/>
      <c r="CV360" s="160"/>
      <c r="CW360" s="160"/>
      <c r="CX360" s="160"/>
      <c r="CY360" s="160"/>
      <c r="CZ360" s="160"/>
      <c r="DA360" s="160"/>
      <c r="DB360" s="160"/>
      <c r="DC360" s="160"/>
      <c r="DD360" s="160"/>
      <c r="DE360" s="160"/>
      <c r="DF360" s="160"/>
      <c r="DG360" s="160"/>
      <c r="DH360" s="160"/>
      <c r="DI360" s="160"/>
      <c r="DJ360" s="160"/>
      <c r="DK360" s="160"/>
      <c r="DL360" s="160"/>
      <c r="DM360" s="160"/>
      <c r="DN360" s="160"/>
      <c r="DO360" s="160"/>
      <c r="DP360" s="160"/>
      <c r="DQ360" s="160"/>
      <c r="DR360" s="160"/>
      <c r="DS360" s="160"/>
      <c r="DT360" s="160"/>
      <c r="DU360" s="160"/>
      <c r="DV360" s="160"/>
      <c r="DW360" s="160"/>
      <c r="DX360" s="160"/>
      <c r="DY360" s="160"/>
      <c r="DZ360" s="160"/>
      <c r="EA360" s="160"/>
      <c r="EB360" s="160"/>
      <c r="EC360" s="160"/>
      <c r="ED360" s="160"/>
      <c r="EE360" s="160"/>
      <c r="EF360" s="160"/>
      <c r="EG360" s="160"/>
    </row>
    <row r="361" spans="29:137" s="162" customFormat="1">
      <c r="AC361" s="171"/>
      <c r="AD361" s="164"/>
      <c r="AE361" s="164"/>
      <c r="AF361" s="164"/>
      <c r="AG361" s="164"/>
      <c r="AH361" s="164"/>
      <c r="AI361" s="164"/>
      <c r="AJ361" s="164"/>
      <c r="AK361" s="164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  <c r="BA361" s="160"/>
      <c r="BB361" s="160"/>
      <c r="BC361" s="160"/>
      <c r="BD361" s="160"/>
      <c r="BE361" s="160"/>
      <c r="BF361" s="160"/>
      <c r="BG361" s="160"/>
      <c r="BH361" s="160"/>
      <c r="BI361" s="160"/>
      <c r="BJ361" s="160"/>
      <c r="BK361" s="160"/>
      <c r="BL361" s="160"/>
      <c r="BM361" s="160"/>
      <c r="BN361" s="160"/>
      <c r="BO361" s="160"/>
      <c r="BP361" s="160"/>
      <c r="BQ361" s="160"/>
      <c r="BR361" s="160"/>
      <c r="BS361" s="160"/>
      <c r="BT361" s="160"/>
      <c r="BU361" s="160"/>
      <c r="BV361" s="160"/>
      <c r="BW361" s="160"/>
      <c r="BX361" s="160"/>
      <c r="BY361" s="160"/>
      <c r="BZ361" s="160"/>
      <c r="CA361" s="160"/>
      <c r="CB361" s="160"/>
      <c r="CC361" s="160"/>
      <c r="CD361" s="160"/>
      <c r="CE361" s="160"/>
      <c r="CF361" s="160"/>
      <c r="CG361" s="160"/>
      <c r="CH361" s="160"/>
      <c r="CI361" s="160"/>
      <c r="CJ361" s="160"/>
      <c r="CK361" s="160"/>
      <c r="CL361" s="160"/>
      <c r="CM361" s="160"/>
      <c r="CN361" s="160"/>
      <c r="CO361" s="160"/>
      <c r="CP361" s="160"/>
      <c r="CQ361" s="160"/>
      <c r="CR361" s="160"/>
      <c r="CS361" s="160"/>
      <c r="CT361" s="160"/>
      <c r="CU361" s="160"/>
      <c r="CV361" s="160"/>
      <c r="CW361" s="160"/>
      <c r="CX361" s="160"/>
      <c r="CY361" s="160"/>
      <c r="CZ361" s="160"/>
      <c r="DA361" s="160"/>
      <c r="DB361" s="160"/>
      <c r="DC361" s="160"/>
      <c r="DD361" s="160"/>
      <c r="DE361" s="160"/>
      <c r="DF361" s="160"/>
      <c r="DG361" s="160"/>
      <c r="DH361" s="160"/>
      <c r="DI361" s="160"/>
      <c r="DJ361" s="160"/>
      <c r="DK361" s="160"/>
      <c r="DL361" s="160"/>
      <c r="DM361" s="160"/>
      <c r="DN361" s="160"/>
      <c r="DO361" s="160"/>
      <c r="DP361" s="160"/>
      <c r="DQ361" s="160"/>
      <c r="DR361" s="160"/>
      <c r="DS361" s="160"/>
      <c r="DT361" s="160"/>
      <c r="DU361" s="160"/>
      <c r="DV361" s="160"/>
      <c r="DW361" s="160"/>
      <c r="DX361" s="160"/>
      <c r="DY361" s="160"/>
      <c r="DZ361" s="160"/>
      <c r="EA361" s="160"/>
      <c r="EB361" s="160"/>
      <c r="EC361" s="160"/>
      <c r="ED361" s="160"/>
      <c r="EE361" s="160"/>
      <c r="EF361" s="160"/>
      <c r="EG361" s="160"/>
    </row>
    <row r="362" spans="29:137" s="162" customFormat="1">
      <c r="AC362" s="171"/>
      <c r="AD362" s="164"/>
      <c r="AE362" s="164"/>
      <c r="AF362" s="164"/>
      <c r="AG362" s="164"/>
      <c r="AH362" s="164"/>
      <c r="AI362" s="164"/>
      <c r="AJ362" s="164"/>
      <c r="AK362" s="164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  <c r="BA362" s="160"/>
      <c r="BB362" s="160"/>
      <c r="BC362" s="160"/>
      <c r="BD362" s="160"/>
      <c r="BE362" s="160"/>
      <c r="BF362" s="160"/>
      <c r="BG362" s="160"/>
      <c r="BH362" s="160"/>
      <c r="BI362" s="160"/>
      <c r="BJ362" s="160"/>
      <c r="BK362" s="160"/>
      <c r="BL362" s="160"/>
      <c r="BM362" s="160"/>
      <c r="BN362" s="160"/>
      <c r="BO362" s="160"/>
      <c r="BP362" s="160"/>
      <c r="BQ362" s="160"/>
      <c r="BR362" s="160"/>
      <c r="BS362" s="160"/>
      <c r="BT362" s="160"/>
      <c r="BU362" s="160"/>
      <c r="BV362" s="160"/>
      <c r="BW362" s="160"/>
      <c r="BX362" s="160"/>
      <c r="BY362" s="160"/>
      <c r="BZ362" s="160"/>
      <c r="CA362" s="160"/>
      <c r="CB362" s="160"/>
      <c r="CC362" s="160"/>
      <c r="CD362" s="160"/>
      <c r="CE362" s="160"/>
      <c r="CF362" s="160"/>
      <c r="CG362" s="160"/>
      <c r="CH362" s="160"/>
      <c r="CI362" s="160"/>
      <c r="CJ362" s="160"/>
      <c r="CK362" s="160"/>
      <c r="CL362" s="160"/>
      <c r="CM362" s="160"/>
      <c r="CN362" s="160"/>
      <c r="CO362" s="160"/>
      <c r="CP362" s="160"/>
      <c r="CQ362" s="160"/>
      <c r="CR362" s="160"/>
      <c r="CS362" s="160"/>
      <c r="CT362" s="160"/>
      <c r="CU362" s="160"/>
      <c r="CV362" s="160"/>
      <c r="CW362" s="160"/>
      <c r="CX362" s="160"/>
      <c r="CY362" s="160"/>
      <c r="CZ362" s="160"/>
      <c r="DA362" s="160"/>
      <c r="DB362" s="160"/>
      <c r="DC362" s="160"/>
      <c r="DD362" s="160"/>
      <c r="DE362" s="160"/>
      <c r="DF362" s="160"/>
      <c r="DG362" s="160"/>
      <c r="DH362" s="160"/>
      <c r="DI362" s="160"/>
      <c r="DJ362" s="160"/>
      <c r="DK362" s="160"/>
      <c r="DL362" s="160"/>
      <c r="DM362" s="160"/>
      <c r="DN362" s="160"/>
      <c r="DO362" s="160"/>
      <c r="DP362" s="160"/>
      <c r="DQ362" s="160"/>
      <c r="DR362" s="160"/>
      <c r="DS362" s="160"/>
      <c r="DT362" s="160"/>
      <c r="DU362" s="160"/>
      <c r="DV362" s="160"/>
      <c r="DW362" s="160"/>
      <c r="DX362" s="160"/>
      <c r="DY362" s="160"/>
      <c r="DZ362" s="160"/>
      <c r="EA362" s="160"/>
      <c r="EB362" s="160"/>
      <c r="EC362" s="160"/>
      <c r="ED362" s="160"/>
      <c r="EE362" s="160"/>
      <c r="EF362" s="160"/>
      <c r="EG362" s="160"/>
    </row>
    <row r="363" spans="29:137" s="162" customFormat="1">
      <c r="AC363" s="171"/>
      <c r="AD363" s="164"/>
      <c r="AE363" s="164"/>
      <c r="AF363" s="164"/>
      <c r="AG363" s="164"/>
      <c r="AH363" s="164"/>
      <c r="AI363" s="164"/>
      <c r="AJ363" s="164"/>
      <c r="AK363" s="164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  <c r="BA363" s="160"/>
      <c r="BB363" s="160"/>
      <c r="BC363" s="160"/>
      <c r="BD363" s="160"/>
      <c r="BE363" s="160"/>
      <c r="BF363" s="160"/>
      <c r="BG363" s="160"/>
      <c r="BH363" s="160"/>
      <c r="BI363" s="160"/>
      <c r="BJ363" s="160"/>
      <c r="BK363" s="160"/>
      <c r="BL363" s="160"/>
      <c r="BM363" s="160"/>
      <c r="BN363" s="160"/>
      <c r="BO363" s="160"/>
      <c r="BP363" s="160"/>
      <c r="BQ363" s="160"/>
      <c r="BR363" s="160"/>
      <c r="BS363" s="160"/>
      <c r="BT363" s="160"/>
      <c r="BU363" s="160"/>
      <c r="BV363" s="160"/>
      <c r="BW363" s="160"/>
      <c r="BX363" s="160"/>
      <c r="BY363" s="160"/>
      <c r="BZ363" s="160"/>
      <c r="CA363" s="160"/>
      <c r="CB363" s="160"/>
      <c r="CC363" s="160"/>
      <c r="CD363" s="160"/>
      <c r="CE363" s="160"/>
      <c r="CF363" s="160"/>
      <c r="CG363" s="160"/>
      <c r="CH363" s="160"/>
      <c r="CI363" s="160"/>
      <c r="CJ363" s="160"/>
      <c r="CK363" s="160"/>
      <c r="CL363" s="160"/>
      <c r="CM363" s="160"/>
      <c r="CN363" s="160"/>
      <c r="CO363" s="160"/>
      <c r="CP363" s="160"/>
      <c r="CQ363" s="160"/>
      <c r="CR363" s="160"/>
      <c r="CS363" s="160"/>
      <c r="CT363" s="160"/>
      <c r="CU363" s="160"/>
      <c r="CV363" s="160"/>
      <c r="CW363" s="160"/>
      <c r="CX363" s="160"/>
      <c r="CY363" s="160"/>
      <c r="CZ363" s="160"/>
      <c r="DA363" s="160"/>
      <c r="DB363" s="160"/>
      <c r="DC363" s="160"/>
      <c r="DD363" s="160"/>
      <c r="DE363" s="160"/>
      <c r="DF363" s="160"/>
      <c r="DG363" s="160"/>
      <c r="DH363" s="160"/>
      <c r="DI363" s="160"/>
      <c r="DJ363" s="160"/>
      <c r="DK363" s="160"/>
      <c r="DL363" s="160"/>
      <c r="DM363" s="160"/>
      <c r="DN363" s="160"/>
      <c r="DO363" s="160"/>
      <c r="DP363" s="160"/>
      <c r="DQ363" s="160"/>
      <c r="DR363" s="160"/>
      <c r="DS363" s="160"/>
      <c r="DT363" s="160"/>
      <c r="DU363" s="160"/>
      <c r="DV363" s="160"/>
      <c r="DW363" s="160"/>
      <c r="DX363" s="160"/>
      <c r="DY363" s="160"/>
      <c r="DZ363" s="160"/>
      <c r="EA363" s="160"/>
      <c r="EB363" s="160"/>
      <c r="EC363" s="160"/>
      <c r="ED363" s="160"/>
      <c r="EE363" s="160"/>
      <c r="EF363" s="160"/>
      <c r="EG363" s="160"/>
    </row>
    <row r="364" spans="29:137" s="162" customFormat="1">
      <c r="AC364" s="171"/>
      <c r="AD364" s="164"/>
      <c r="AE364" s="164"/>
      <c r="AF364" s="164"/>
      <c r="AG364" s="164"/>
      <c r="AH364" s="164"/>
      <c r="AI364" s="164"/>
      <c r="AJ364" s="164"/>
      <c r="AK364" s="164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  <c r="BA364" s="160"/>
      <c r="BB364" s="160"/>
      <c r="BC364" s="160"/>
      <c r="BD364" s="160"/>
      <c r="BE364" s="160"/>
      <c r="BF364" s="160"/>
      <c r="BG364" s="160"/>
      <c r="BH364" s="160"/>
      <c r="BI364" s="160"/>
      <c r="BJ364" s="160"/>
      <c r="BK364" s="160"/>
      <c r="BL364" s="160"/>
      <c r="BM364" s="160"/>
      <c r="BN364" s="160"/>
      <c r="BO364" s="160"/>
      <c r="BP364" s="160"/>
      <c r="BQ364" s="160"/>
      <c r="BR364" s="160"/>
      <c r="BS364" s="160"/>
      <c r="BT364" s="160"/>
      <c r="BU364" s="160"/>
      <c r="BV364" s="160"/>
      <c r="BW364" s="160"/>
      <c r="BX364" s="160"/>
      <c r="BY364" s="160"/>
      <c r="BZ364" s="160"/>
      <c r="CA364" s="160"/>
      <c r="CB364" s="160"/>
      <c r="CC364" s="160"/>
      <c r="CD364" s="160"/>
      <c r="CE364" s="160"/>
      <c r="CF364" s="160"/>
      <c r="CG364" s="160"/>
      <c r="CH364" s="160"/>
      <c r="CI364" s="160"/>
      <c r="CJ364" s="160"/>
      <c r="CK364" s="160"/>
      <c r="CL364" s="160"/>
      <c r="CM364" s="160"/>
      <c r="CN364" s="160"/>
      <c r="CO364" s="160"/>
      <c r="CP364" s="160"/>
      <c r="CQ364" s="160"/>
      <c r="CR364" s="160"/>
      <c r="CS364" s="160"/>
      <c r="CT364" s="160"/>
      <c r="CU364" s="160"/>
      <c r="CV364" s="160"/>
      <c r="CW364" s="160"/>
      <c r="CX364" s="160"/>
      <c r="CY364" s="160"/>
      <c r="CZ364" s="160"/>
      <c r="DA364" s="160"/>
      <c r="DB364" s="160"/>
      <c r="DC364" s="160"/>
      <c r="DD364" s="160"/>
      <c r="DE364" s="160"/>
      <c r="DF364" s="160"/>
      <c r="DG364" s="160"/>
      <c r="DH364" s="160"/>
      <c r="DI364" s="160"/>
      <c r="DJ364" s="160"/>
      <c r="DK364" s="160"/>
      <c r="DL364" s="160"/>
      <c r="DM364" s="160"/>
      <c r="DN364" s="160"/>
      <c r="DO364" s="160"/>
      <c r="DP364" s="160"/>
      <c r="DQ364" s="160"/>
      <c r="DR364" s="160"/>
      <c r="DS364" s="160"/>
      <c r="DT364" s="160"/>
      <c r="DU364" s="160"/>
      <c r="DV364" s="160"/>
      <c r="DW364" s="160"/>
      <c r="DX364" s="160"/>
      <c r="DY364" s="160"/>
      <c r="DZ364" s="160"/>
      <c r="EA364" s="160"/>
      <c r="EB364" s="160"/>
      <c r="EC364" s="160"/>
      <c r="ED364" s="160"/>
      <c r="EE364" s="160"/>
      <c r="EF364" s="160"/>
      <c r="EG364" s="160"/>
    </row>
    <row r="365" spans="29:137" s="162" customFormat="1">
      <c r="AC365" s="171"/>
      <c r="AD365" s="164"/>
      <c r="AE365" s="164"/>
      <c r="AF365" s="164"/>
      <c r="AG365" s="164"/>
      <c r="AH365" s="164"/>
      <c r="AI365" s="164"/>
      <c r="AJ365" s="164"/>
      <c r="AK365" s="164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  <c r="BA365" s="160"/>
      <c r="BB365" s="160"/>
      <c r="BC365" s="160"/>
      <c r="BD365" s="160"/>
      <c r="BE365" s="160"/>
      <c r="BF365" s="160"/>
      <c r="BG365" s="160"/>
      <c r="BH365" s="160"/>
      <c r="BI365" s="160"/>
      <c r="BJ365" s="160"/>
      <c r="BK365" s="160"/>
      <c r="BL365" s="160"/>
      <c r="BM365" s="160"/>
      <c r="BN365" s="160"/>
      <c r="BO365" s="160"/>
      <c r="BP365" s="160"/>
      <c r="BQ365" s="160"/>
      <c r="BR365" s="160"/>
      <c r="BS365" s="160"/>
      <c r="BT365" s="160"/>
      <c r="BU365" s="160"/>
      <c r="BV365" s="160"/>
      <c r="BW365" s="160"/>
      <c r="BX365" s="160"/>
      <c r="BY365" s="160"/>
      <c r="BZ365" s="160"/>
      <c r="CA365" s="160"/>
      <c r="CB365" s="160"/>
      <c r="CC365" s="160"/>
      <c r="CD365" s="160"/>
      <c r="CE365" s="160"/>
      <c r="CF365" s="160"/>
      <c r="CG365" s="160"/>
      <c r="CH365" s="160"/>
      <c r="CI365" s="160"/>
      <c r="CJ365" s="160"/>
      <c r="CK365" s="160"/>
      <c r="CL365" s="160"/>
      <c r="CM365" s="160"/>
      <c r="CN365" s="160"/>
      <c r="CO365" s="160"/>
      <c r="CP365" s="160"/>
      <c r="CQ365" s="160"/>
      <c r="CR365" s="160"/>
      <c r="CS365" s="160"/>
      <c r="CT365" s="160"/>
      <c r="CU365" s="160"/>
      <c r="CV365" s="160"/>
      <c r="CW365" s="160"/>
      <c r="CX365" s="160"/>
      <c r="CY365" s="160"/>
      <c r="CZ365" s="160"/>
      <c r="DA365" s="160"/>
      <c r="DB365" s="160"/>
      <c r="DC365" s="160"/>
      <c r="DD365" s="160"/>
      <c r="DE365" s="160"/>
      <c r="DF365" s="160"/>
      <c r="DG365" s="160"/>
      <c r="DH365" s="160"/>
      <c r="DI365" s="160"/>
      <c r="DJ365" s="160"/>
      <c r="DK365" s="160"/>
      <c r="DL365" s="160"/>
      <c r="DM365" s="160"/>
      <c r="DN365" s="160"/>
      <c r="DO365" s="160"/>
      <c r="DP365" s="160"/>
      <c r="DQ365" s="160"/>
      <c r="DR365" s="160"/>
      <c r="DS365" s="160"/>
      <c r="DT365" s="160"/>
      <c r="DU365" s="160"/>
      <c r="DV365" s="160"/>
      <c r="DW365" s="160"/>
      <c r="DX365" s="160"/>
      <c r="DY365" s="160"/>
      <c r="DZ365" s="160"/>
      <c r="EA365" s="160"/>
      <c r="EB365" s="160"/>
      <c r="EC365" s="160"/>
      <c r="ED365" s="160"/>
      <c r="EE365" s="160"/>
      <c r="EF365" s="160"/>
      <c r="EG365" s="160"/>
    </row>
    <row r="366" spans="29:137" s="162" customFormat="1">
      <c r="AC366" s="171"/>
      <c r="AD366" s="164"/>
      <c r="AE366" s="164"/>
      <c r="AF366" s="164"/>
      <c r="AG366" s="164"/>
      <c r="AH366" s="164"/>
      <c r="AI366" s="164"/>
      <c r="AJ366" s="164"/>
      <c r="AK366" s="164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  <c r="BA366" s="160"/>
      <c r="BB366" s="160"/>
      <c r="BC366" s="160"/>
      <c r="BD366" s="160"/>
      <c r="BE366" s="160"/>
      <c r="BF366" s="160"/>
      <c r="BG366" s="160"/>
      <c r="BH366" s="160"/>
      <c r="BI366" s="160"/>
      <c r="BJ366" s="160"/>
      <c r="BK366" s="160"/>
      <c r="BL366" s="160"/>
      <c r="BM366" s="160"/>
      <c r="BN366" s="160"/>
      <c r="BO366" s="160"/>
      <c r="BP366" s="160"/>
      <c r="BQ366" s="160"/>
      <c r="BR366" s="160"/>
      <c r="BS366" s="160"/>
      <c r="BT366" s="160"/>
      <c r="BU366" s="160"/>
      <c r="BV366" s="160"/>
      <c r="BW366" s="160"/>
      <c r="BX366" s="160"/>
      <c r="BY366" s="160"/>
      <c r="BZ366" s="160"/>
      <c r="CA366" s="160"/>
      <c r="CB366" s="160"/>
      <c r="CC366" s="160"/>
      <c r="CD366" s="160"/>
      <c r="CE366" s="160"/>
      <c r="CF366" s="160"/>
      <c r="CG366" s="160"/>
      <c r="CH366" s="160"/>
      <c r="CI366" s="160"/>
      <c r="CJ366" s="160"/>
      <c r="CK366" s="160"/>
      <c r="CL366" s="160"/>
      <c r="CM366" s="160"/>
      <c r="CN366" s="160"/>
      <c r="CO366" s="160"/>
      <c r="CP366" s="160"/>
      <c r="CQ366" s="160"/>
      <c r="CR366" s="160"/>
      <c r="CS366" s="160"/>
      <c r="CT366" s="160"/>
      <c r="CU366" s="160"/>
      <c r="CV366" s="160"/>
      <c r="CW366" s="160"/>
      <c r="CX366" s="160"/>
      <c r="CY366" s="160"/>
      <c r="CZ366" s="160"/>
      <c r="DA366" s="160"/>
      <c r="DB366" s="160"/>
      <c r="DC366" s="160"/>
      <c r="DD366" s="160"/>
      <c r="DE366" s="160"/>
      <c r="DF366" s="160"/>
      <c r="DG366" s="160"/>
      <c r="DH366" s="160"/>
      <c r="DI366" s="160"/>
      <c r="DJ366" s="160"/>
      <c r="DK366" s="160"/>
      <c r="DL366" s="160"/>
      <c r="DM366" s="160"/>
      <c r="DN366" s="160"/>
      <c r="DO366" s="160"/>
      <c r="DP366" s="160"/>
      <c r="DQ366" s="160"/>
      <c r="DR366" s="160"/>
      <c r="DS366" s="160"/>
      <c r="DT366" s="160"/>
      <c r="DU366" s="160"/>
      <c r="DV366" s="160"/>
      <c r="DW366" s="160"/>
      <c r="DX366" s="160"/>
      <c r="DY366" s="160"/>
      <c r="DZ366" s="160"/>
      <c r="EA366" s="160"/>
      <c r="EB366" s="160"/>
      <c r="EC366" s="160"/>
      <c r="ED366" s="160"/>
      <c r="EE366" s="160"/>
      <c r="EF366" s="160"/>
      <c r="EG366" s="160"/>
    </row>
    <row r="367" spans="29:137" s="162" customFormat="1">
      <c r="AC367" s="171"/>
      <c r="AD367" s="164"/>
      <c r="AE367" s="164"/>
      <c r="AF367" s="164"/>
      <c r="AG367" s="164"/>
      <c r="AH367" s="164"/>
      <c r="AI367" s="164"/>
      <c r="AJ367" s="164"/>
      <c r="AK367" s="164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  <c r="BA367" s="160"/>
      <c r="BB367" s="160"/>
      <c r="BC367" s="160"/>
      <c r="BD367" s="160"/>
      <c r="BE367" s="160"/>
      <c r="BF367" s="160"/>
      <c r="BG367" s="160"/>
      <c r="BH367" s="160"/>
      <c r="BI367" s="160"/>
      <c r="BJ367" s="160"/>
      <c r="BK367" s="160"/>
      <c r="BL367" s="160"/>
      <c r="BM367" s="160"/>
      <c r="BN367" s="160"/>
      <c r="BO367" s="160"/>
      <c r="BP367" s="160"/>
      <c r="BQ367" s="160"/>
      <c r="BR367" s="160"/>
      <c r="BS367" s="160"/>
      <c r="BT367" s="160"/>
      <c r="BU367" s="160"/>
      <c r="BV367" s="160"/>
      <c r="BW367" s="160"/>
      <c r="BX367" s="160"/>
      <c r="BY367" s="160"/>
      <c r="BZ367" s="160"/>
      <c r="CA367" s="160"/>
      <c r="CB367" s="160"/>
      <c r="CC367" s="160"/>
      <c r="CD367" s="160"/>
      <c r="CE367" s="160"/>
      <c r="CF367" s="160"/>
      <c r="CG367" s="160"/>
      <c r="CH367" s="160"/>
      <c r="CI367" s="160"/>
      <c r="CJ367" s="160"/>
      <c r="CK367" s="160"/>
      <c r="CL367" s="160"/>
      <c r="CM367" s="160"/>
      <c r="CN367" s="160"/>
      <c r="CO367" s="160"/>
      <c r="CP367" s="160"/>
      <c r="CQ367" s="160"/>
      <c r="CR367" s="160"/>
      <c r="CS367" s="160"/>
      <c r="CT367" s="160"/>
      <c r="CU367" s="160"/>
      <c r="CV367" s="160"/>
      <c r="CW367" s="160"/>
      <c r="CX367" s="160"/>
      <c r="CY367" s="160"/>
      <c r="CZ367" s="160"/>
      <c r="DA367" s="160"/>
      <c r="DB367" s="160"/>
      <c r="DC367" s="160"/>
      <c r="DD367" s="160"/>
      <c r="DE367" s="160"/>
      <c r="DF367" s="160"/>
      <c r="DG367" s="160"/>
      <c r="DH367" s="160"/>
      <c r="DI367" s="160"/>
      <c r="DJ367" s="160"/>
      <c r="DK367" s="160"/>
      <c r="DL367" s="160"/>
      <c r="DM367" s="160"/>
      <c r="DN367" s="160"/>
      <c r="DO367" s="160"/>
      <c r="DP367" s="160"/>
      <c r="DQ367" s="160"/>
      <c r="DR367" s="160"/>
      <c r="DS367" s="160"/>
      <c r="DT367" s="160"/>
      <c r="DU367" s="160"/>
      <c r="DV367" s="160"/>
      <c r="DW367" s="160"/>
      <c r="DX367" s="160"/>
      <c r="DY367" s="160"/>
      <c r="DZ367" s="160"/>
      <c r="EA367" s="160"/>
      <c r="EB367" s="160"/>
      <c r="EC367" s="160"/>
      <c r="ED367" s="160"/>
      <c r="EE367" s="160"/>
      <c r="EF367" s="160"/>
      <c r="EG367" s="160"/>
    </row>
    <row r="368" spans="29:137" s="162" customFormat="1">
      <c r="AC368" s="171"/>
      <c r="AD368" s="164"/>
      <c r="AE368" s="164"/>
      <c r="AF368" s="164"/>
      <c r="AG368" s="164"/>
      <c r="AH368" s="164"/>
      <c r="AI368" s="164"/>
      <c r="AJ368" s="164"/>
      <c r="AK368" s="164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  <c r="BA368" s="160"/>
      <c r="BB368" s="160"/>
      <c r="BC368" s="160"/>
      <c r="BD368" s="160"/>
      <c r="BE368" s="160"/>
      <c r="BF368" s="160"/>
      <c r="BG368" s="160"/>
      <c r="BH368" s="160"/>
      <c r="BI368" s="160"/>
      <c r="BJ368" s="160"/>
      <c r="BK368" s="160"/>
      <c r="BL368" s="160"/>
      <c r="BM368" s="160"/>
      <c r="BN368" s="160"/>
      <c r="BO368" s="160"/>
      <c r="BP368" s="160"/>
      <c r="BQ368" s="160"/>
      <c r="BR368" s="160"/>
      <c r="BS368" s="160"/>
      <c r="BT368" s="160"/>
      <c r="BU368" s="160"/>
      <c r="BV368" s="160"/>
      <c r="BW368" s="160"/>
      <c r="BX368" s="160"/>
      <c r="BY368" s="160"/>
      <c r="BZ368" s="160"/>
      <c r="CA368" s="160"/>
      <c r="CB368" s="160"/>
      <c r="CC368" s="160"/>
      <c r="CD368" s="160"/>
      <c r="CE368" s="160"/>
      <c r="CF368" s="160"/>
      <c r="CG368" s="160"/>
      <c r="CH368" s="160"/>
      <c r="CI368" s="160"/>
      <c r="CJ368" s="160"/>
      <c r="CK368" s="160"/>
      <c r="CL368" s="160"/>
      <c r="CM368" s="160"/>
      <c r="CN368" s="160"/>
      <c r="CO368" s="160"/>
      <c r="CP368" s="160"/>
      <c r="CQ368" s="160"/>
      <c r="CR368" s="160"/>
      <c r="CS368" s="160"/>
      <c r="CT368" s="160"/>
      <c r="CU368" s="160"/>
      <c r="CV368" s="160"/>
      <c r="CW368" s="160"/>
      <c r="CX368" s="160"/>
      <c r="CY368" s="160"/>
      <c r="CZ368" s="160"/>
      <c r="DA368" s="160"/>
      <c r="DB368" s="160"/>
      <c r="DC368" s="160"/>
      <c r="DD368" s="160"/>
      <c r="DE368" s="160"/>
      <c r="DF368" s="160"/>
      <c r="DG368" s="160"/>
      <c r="DH368" s="160"/>
      <c r="DI368" s="160"/>
      <c r="DJ368" s="160"/>
      <c r="DK368" s="160"/>
      <c r="DL368" s="160"/>
      <c r="DM368" s="160"/>
      <c r="DN368" s="160"/>
      <c r="DO368" s="160"/>
      <c r="DP368" s="160"/>
      <c r="DQ368" s="160"/>
      <c r="DR368" s="160"/>
      <c r="DS368" s="160"/>
      <c r="DT368" s="160"/>
      <c r="DU368" s="160"/>
      <c r="DV368" s="160"/>
      <c r="DW368" s="160"/>
      <c r="DX368" s="160"/>
      <c r="DY368" s="160"/>
      <c r="DZ368" s="160"/>
      <c r="EA368" s="160"/>
      <c r="EB368" s="160"/>
      <c r="EC368" s="160"/>
      <c r="ED368" s="160"/>
      <c r="EE368" s="160"/>
      <c r="EF368" s="160"/>
      <c r="EG368" s="160"/>
    </row>
    <row r="369" spans="29:137" s="162" customFormat="1">
      <c r="AC369" s="171"/>
      <c r="AD369" s="164"/>
      <c r="AE369" s="164"/>
      <c r="AF369" s="164"/>
      <c r="AG369" s="164"/>
      <c r="AH369" s="164"/>
      <c r="AI369" s="164"/>
      <c r="AJ369" s="164"/>
      <c r="AK369" s="164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  <c r="BA369" s="160"/>
      <c r="BB369" s="160"/>
      <c r="BC369" s="160"/>
      <c r="BD369" s="160"/>
      <c r="BE369" s="160"/>
      <c r="BF369" s="160"/>
      <c r="BG369" s="160"/>
      <c r="BH369" s="160"/>
      <c r="BI369" s="160"/>
      <c r="BJ369" s="160"/>
      <c r="BK369" s="160"/>
      <c r="BL369" s="160"/>
      <c r="BM369" s="160"/>
      <c r="BN369" s="160"/>
      <c r="BO369" s="160"/>
      <c r="BP369" s="160"/>
      <c r="BQ369" s="160"/>
      <c r="BR369" s="160"/>
      <c r="BS369" s="160"/>
      <c r="BT369" s="160"/>
      <c r="BU369" s="160"/>
      <c r="BV369" s="160"/>
      <c r="BW369" s="160"/>
      <c r="BX369" s="160"/>
      <c r="BY369" s="160"/>
      <c r="BZ369" s="160"/>
      <c r="CA369" s="160"/>
      <c r="CB369" s="160"/>
      <c r="CC369" s="160"/>
      <c r="CD369" s="160"/>
      <c r="CE369" s="160"/>
      <c r="CF369" s="160"/>
      <c r="CG369" s="160"/>
      <c r="CH369" s="160"/>
      <c r="CI369" s="160"/>
      <c r="CJ369" s="160"/>
      <c r="CK369" s="160"/>
      <c r="CL369" s="160"/>
      <c r="CM369" s="160"/>
      <c r="CN369" s="160"/>
      <c r="CO369" s="160"/>
      <c r="CP369" s="160"/>
      <c r="CQ369" s="160"/>
      <c r="CR369" s="160"/>
      <c r="CS369" s="160"/>
      <c r="CT369" s="160"/>
      <c r="CU369" s="160"/>
      <c r="CV369" s="160"/>
      <c r="CW369" s="160"/>
      <c r="CX369" s="160"/>
      <c r="CY369" s="160"/>
      <c r="CZ369" s="160"/>
      <c r="DA369" s="160"/>
      <c r="DB369" s="160"/>
      <c r="DC369" s="160"/>
      <c r="DD369" s="160"/>
      <c r="DE369" s="160"/>
      <c r="DF369" s="160"/>
      <c r="DG369" s="160"/>
      <c r="DH369" s="160"/>
      <c r="DI369" s="160"/>
      <c r="DJ369" s="160"/>
      <c r="DK369" s="160"/>
      <c r="DL369" s="160"/>
      <c r="DM369" s="160"/>
      <c r="DN369" s="160"/>
      <c r="DO369" s="160"/>
      <c r="DP369" s="160"/>
      <c r="DQ369" s="160"/>
      <c r="DR369" s="160"/>
      <c r="DS369" s="160"/>
      <c r="DT369" s="160"/>
      <c r="DU369" s="160"/>
      <c r="DV369" s="160"/>
      <c r="DW369" s="160"/>
      <c r="DX369" s="160"/>
      <c r="DY369" s="160"/>
      <c r="DZ369" s="160"/>
      <c r="EA369" s="160"/>
      <c r="EB369" s="160"/>
      <c r="EC369" s="160"/>
      <c r="ED369" s="160"/>
      <c r="EE369" s="160"/>
      <c r="EF369" s="160"/>
      <c r="EG369" s="160"/>
    </row>
    <row r="370" spans="29:137" s="162" customFormat="1">
      <c r="AC370" s="171"/>
      <c r="AD370" s="164"/>
      <c r="AE370" s="164"/>
      <c r="AF370" s="164"/>
      <c r="AG370" s="164"/>
      <c r="AH370" s="164"/>
      <c r="AI370" s="164"/>
      <c r="AJ370" s="164"/>
      <c r="AK370" s="164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  <c r="BA370" s="160"/>
      <c r="BB370" s="160"/>
      <c r="BC370" s="160"/>
      <c r="BD370" s="160"/>
      <c r="BE370" s="160"/>
      <c r="BF370" s="160"/>
      <c r="BG370" s="160"/>
      <c r="BH370" s="160"/>
      <c r="BI370" s="160"/>
      <c r="BJ370" s="160"/>
      <c r="BK370" s="160"/>
      <c r="BL370" s="160"/>
      <c r="BM370" s="160"/>
      <c r="BN370" s="160"/>
      <c r="BO370" s="160"/>
      <c r="BP370" s="160"/>
      <c r="BQ370" s="160"/>
      <c r="BR370" s="160"/>
      <c r="BS370" s="160"/>
      <c r="BT370" s="160"/>
      <c r="BU370" s="160"/>
      <c r="BV370" s="160"/>
      <c r="BW370" s="160"/>
      <c r="BX370" s="160"/>
      <c r="BY370" s="160"/>
      <c r="BZ370" s="160"/>
      <c r="CA370" s="160"/>
      <c r="CB370" s="160"/>
      <c r="CC370" s="160"/>
      <c r="CD370" s="160"/>
      <c r="CE370" s="160"/>
      <c r="CF370" s="160"/>
      <c r="CG370" s="160"/>
      <c r="CH370" s="160"/>
      <c r="CI370" s="160"/>
      <c r="CJ370" s="160"/>
      <c r="CK370" s="160"/>
      <c r="CL370" s="160"/>
      <c r="CM370" s="160"/>
      <c r="CN370" s="160"/>
      <c r="CO370" s="160"/>
      <c r="CP370" s="160"/>
      <c r="CQ370" s="160"/>
      <c r="CR370" s="160"/>
      <c r="CS370" s="160"/>
      <c r="CT370" s="160"/>
      <c r="CU370" s="160"/>
      <c r="CV370" s="160"/>
      <c r="CW370" s="160"/>
      <c r="CX370" s="160"/>
      <c r="CY370" s="160"/>
      <c r="CZ370" s="160"/>
      <c r="DA370" s="160"/>
      <c r="DB370" s="160"/>
      <c r="DC370" s="160"/>
      <c r="DD370" s="160"/>
      <c r="DE370" s="160"/>
      <c r="DF370" s="160"/>
      <c r="DG370" s="160"/>
      <c r="DH370" s="160"/>
      <c r="DI370" s="160"/>
      <c r="DJ370" s="160"/>
      <c r="DK370" s="160"/>
      <c r="DL370" s="160"/>
      <c r="DM370" s="160"/>
      <c r="DN370" s="160"/>
      <c r="DO370" s="160"/>
      <c r="DP370" s="160"/>
      <c r="DQ370" s="160"/>
      <c r="DR370" s="160"/>
      <c r="DS370" s="160"/>
      <c r="DT370" s="160"/>
      <c r="DU370" s="160"/>
      <c r="DV370" s="160"/>
      <c r="DW370" s="160"/>
      <c r="DX370" s="160"/>
      <c r="DY370" s="160"/>
      <c r="DZ370" s="160"/>
      <c r="EA370" s="160"/>
      <c r="EB370" s="160"/>
      <c r="EC370" s="160"/>
      <c r="ED370" s="160"/>
      <c r="EE370" s="160"/>
      <c r="EF370" s="160"/>
      <c r="EG370" s="160"/>
    </row>
    <row r="371" spans="29:137" s="162" customFormat="1">
      <c r="AC371" s="171"/>
      <c r="AD371" s="164"/>
      <c r="AE371" s="164"/>
      <c r="AF371" s="164"/>
      <c r="AG371" s="164"/>
      <c r="AH371" s="164"/>
      <c r="AI371" s="164"/>
      <c r="AJ371" s="164"/>
      <c r="AK371" s="164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  <c r="BA371" s="160"/>
      <c r="BB371" s="160"/>
      <c r="BC371" s="160"/>
      <c r="BD371" s="160"/>
      <c r="BE371" s="160"/>
      <c r="BF371" s="160"/>
      <c r="BG371" s="160"/>
      <c r="BH371" s="160"/>
      <c r="BI371" s="160"/>
      <c r="BJ371" s="160"/>
      <c r="BK371" s="160"/>
      <c r="BL371" s="160"/>
      <c r="BM371" s="160"/>
      <c r="BN371" s="160"/>
      <c r="BO371" s="160"/>
      <c r="BP371" s="160"/>
      <c r="BQ371" s="160"/>
      <c r="BR371" s="160"/>
      <c r="BS371" s="160"/>
      <c r="BT371" s="160"/>
      <c r="BU371" s="160"/>
      <c r="BV371" s="160"/>
      <c r="BW371" s="160"/>
      <c r="BX371" s="160"/>
      <c r="BY371" s="160"/>
      <c r="BZ371" s="160"/>
      <c r="CA371" s="160"/>
      <c r="CB371" s="160"/>
      <c r="CC371" s="160"/>
      <c r="CD371" s="160"/>
      <c r="CE371" s="160"/>
      <c r="CF371" s="160"/>
      <c r="CG371" s="160"/>
      <c r="CH371" s="160"/>
      <c r="CI371" s="160"/>
      <c r="CJ371" s="160"/>
      <c r="CK371" s="160"/>
      <c r="CL371" s="160"/>
      <c r="CM371" s="160"/>
      <c r="CN371" s="160"/>
      <c r="CO371" s="160"/>
      <c r="CP371" s="160"/>
      <c r="CQ371" s="160"/>
      <c r="CR371" s="160"/>
      <c r="CS371" s="160"/>
      <c r="CT371" s="160"/>
      <c r="CU371" s="160"/>
      <c r="CV371" s="160"/>
      <c r="CW371" s="160"/>
      <c r="CX371" s="160"/>
      <c r="CY371" s="160"/>
      <c r="CZ371" s="160"/>
      <c r="DA371" s="160"/>
      <c r="DB371" s="160"/>
      <c r="DC371" s="160"/>
      <c r="DD371" s="160"/>
      <c r="DE371" s="160"/>
      <c r="DF371" s="160"/>
      <c r="DG371" s="160"/>
      <c r="DH371" s="160"/>
      <c r="DI371" s="160"/>
      <c r="DJ371" s="160"/>
      <c r="DK371" s="160"/>
      <c r="DL371" s="160"/>
      <c r="DM371" s="160"/>
      <c r="DN371" s="160"/>
      <c r="DO371" s="160"/>
      <c r="DP371" s="160"/>
      <c r="DQ371" s="160"/>
      <c r="DR371" s="160"/>
      <c r="DS371" s="160"/>
      <c r="DT371" s="160"/>
      <c r="DU371" s="160"/>
      <c r="DV371" s="160"/>
      <c r="DW371" s="160"/>
      <c r="DX371" s="160"/>
      <c r="DY371" s="160"/>
      <c r="DZ371" s="160"/>
      <c r="EA371" s="160"/>
      <c r="EB371" s="160"/>
      <c r="EC371" s="160"/>
      <c r="ED371" s="160"/>
      <c r="EE371" s="160"/>
      <c r="EF371" s="160"/>
      <c r="EG371" s="160"/>
    </row>
    <row r="372" spans="29:137" s="162" customFormat="1">
      <c r="AC372" s="171"/>
      <c r="AD372" s="164"/>
      <c r="AE372" s="164"/>
      <c r="AF372" s="164"/>
      <c r="AG372" s="164"/>
      <c r="AH372" s="164"/>
      <c r="AI372" s="164"/>
      <c r="AJ372" s="164"/>
      <c r="AK372" s="164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  <c r="BA372" s="160"/>
      <c r="BB372" s="160"/>
      <c r="BC372" s="160"/>
      <c r="BD372" s="160"/>
      <c r="BE372" s="160"/>
      <c r="BF372" s="160"/>
      <c r="BG372" s="160"/>
      <c r="BH372" s="160"/>
      <c r="BI372" s="160"/>
      <c r="BJ372" s="160"/>
      <c r="BK372" s="160"/>
      <c r="BL372" s="160"/>
      <c r="BM372" s="160"/>
      <c r="BN372" s="160"/>
      <c r="BO372" s="160"/>
      <c r="BP372" s="160"/>
      <c r="BQ372" s="160"/>
      <c r="BR372" s="160"/>
      <c r="BS372" s="160"/>
      <c r="BT372" s="160"/>
      <c r="BU372" s="160"/>
      <c r="BV372" s="160"/>
      <c r="BW372" s="160"/>
      <c r="BX372" s="160"/>
      <c r="BY372" s="160"/>
      <c r="BZ372" s="160"/>
      <c r="CA372" s="160"/>
      <c r="CB372" s="160"/>
      <c r="CC372" s="160"/>
      <c r="CD372" s="160"/>
      <c r="CE372" s="160"/>
      <c r="CF372" s="160"/>
      <c r="CG372" s="160"/>
      <c r="CH372" s="160"/>
      <c r="CI372" s="160"/>
      <c r="CJ372" s="160"/>
      <c r="CK372" s="160"/>
      <c r="CL372" s="160"/>
      <c r="CM372" s="160"/>
      <c r="CN372" s="160"/>
      <c r="CO372" s="160"/>
      <c r="CP372" s="160"/>
      <c r="CQ372" s="160"/>
      <c r="CR372" s="160"/>
      <c r="CS372" s="160"/>
      <c r="CT372" s="160"/>
      <c r="CU372" s="160"/>
      <c r="CV372" s="160"/>
      <c r="CW372" s="160"/>
      <c r="CX372" s="160"/>
      <c r="CY372" s="160"/>
      <c r="CZ372" s="160"/>
      <c r="DA372" s="160"/>
      <c r="DB372" s="160"/>
      <c r="DC372" s="160"/>
      <c r="DD372" s="160"/>
      <c r="DE372" s="160"/>
      <c r="DF372" s="160"/>
      <c r="DG372" s="160"/>
      <c r="DH372" s="160"/>
      <c r="DI372" s="160"/>
      <c r="DJ372" s="160"/>
      <c r="DK372" s="160"/>
      <c r="DL372" s="160"/>
      <c r="DM372" s="160"/>
      <c r="DN372" s="160"/>
      <c r="DO372" s="160"/>
      <c r="DP372" s="160"/>
      <c r="DQ372" s="160"/>
      <c r="DR372" s="160"/>
      <c r="DS372" s="160"/>
      <c r="DT372" s="160"/>
      <c r="DU372" s="160"/>
      <c r="DV372" s="160"/>
      <c r="DW372" s="160"/>
      <c r="DX372" s="160"/>
      <c r="DY372" s="160"/>
      <c r="DZ372" s="160"/>
      <c r="EA372" s="160"/>
      <c r="EB372" s="160"/>
      <c r="EC372" s="160"/>
      <c r="ED372" s="160"/>
      <c r="EE372" s="160"/>
      <c r="EF372" s="160"/>
      <c r="EG372" s="160"/>
    </row>
    <row r="373" spans="29:137" s="162" customFormat="1">
      <c r="AC373" s="171"/>
      <c r="AD373" s="164"/>
      <c r="AE373" s="164"/>
      <c r="AF373" s="164"/>
      <c r="AG373" s="164"/>
      <c r="AH373" s="164"/>
      <c r="AI373" s="164"/>
      <c r="AJ373" s="164"/>
      <c r="AK373" s="164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  <c r="BA373" s="160"/>
      <c r="BB373" s="160"/>
      <c r="BC373" s="160"/>
      <c r="BD373" s="160"/>
      <c r="BE373" s="160"/>
      <c r="BF373" s="160"/>
      <c r="BG373" s="160"/>
      <c r="BH373" s="160"/>
      <c r="BI373" s="160"/>
      <c r="BJ373" s="160"/>
      <c r="BK373" s="160"/>
      <c r="BL373" s="160"/>
      <c r="BM373" s="160"/>
      <c r="BN373" s="160"/>
      <c r="BO373" s="160"/>
      <c r="BP373" s="160"/>
      <c r="BQ373" s="160"/>
      <c r="BR373" s="160"/>
      <c r="BS373" s="160"/>
      <c r="BT373" s="160"/>
      <c r="BU373" s="160"/>
      <c r="BV373" s="160"/>
      <c r="BW373" s="160"/>
      <c r="BX373" s="160"/>
      <c r="BY373" s="160"/>
      <c r="BZ373" s="160"/>
      <c r="CA373" s="160"/>
      <c r="CB373" s="160"/>
      <c r="CC373" s="160"/>
      <c r="CD373" s="160"/>
      <c r="CE373" s="160"/>
      <c r="CF373" s="160"/>
      <c r="CG373" s="160"/>
      <c r="CH373" s="160"/>
      <c r="CI373" s="160"/>
      <c r="CJ373" s="160"/>
      <c r="CK373" s="160"/>
      <c r="CL373" s="160"/>
      <c r="CM373" s="160"/>
      <c r="CN373" s="160"/>
      <c r="CO373" s="160"/>
      <c r="CP373" s="160"/>
      <c r="CQ373" s="160"/>
      <c r="CR373" s="160"/>
      <c r="CS373" s="160"/>
      <c r="CT373" s="160"/>
      <c r="CU373" s="160"/>
      <c r="CV373" s="160"/>
      <c r="CW373" s="160"/>
      <c r="CX373" s="160"/>
      <c r="CY373" s="160"/>
      <c r="CZ373" s="160"/>
      <c r="DA373" s="160"/>
      <c r="DB373" s="160"/>
      <c r="DC373" s="160"/>
      <c r="DD373" s="160"/>
      <c r="DE373" s="160"/>
      <c r="DF373" s="160"/>
      <c r="DG373" s="160"/>
      <c r="DH373" s="160"/>
      <c r="DI373" s="160"/>
      <c r="DJ373" s="160"/>
      <c r="DK373" s="160"/>
      <c r="DL373" s="160"/>
      <c r="DM373" s="160"/>
      <c r="DN373" s="160"/>
      <c r="DO373" s="160"/>
      <c r="DP373" s="160"/>
      <c r="DQ373" s="160"/>
      <c r="DR373" s="160"/>
      <c r="DS373" s="160"/>
      <c r="DT373" s="160"/>
      <c r="DU373" s="160"/>
      <c r="DV373" s="160"/>
      <c r="DW373" s="160"/>
      <c r="DX373" s="160"/>
      <c r="DY373" s="160"/>
      <c r="DZ373" s="160"/>
      <c r="EA373" s="160"/>
      <c r="EB373" s="160"/>
      <c r="EC373" s="160"/>
      <c r="ED373" s="160"/>
      <c r="EE373" s="160"/>
      <c r="EF373" s="160"/>
      <c r="EG373" s="160"/>
    </row>
    <row r="374" spans="29:137" s="162" customFormat="1">
      <c r="AC374" s="171"/>
      <c r="AD374" s="164"/>
      <c r="AE374" s="164"/>
      <c r="AF374" s="164"/>
      <c r="AG374" s="164"/>
      <c r="AH374" s="164"/>
      <c r="AI374" s="164"/>
      <c r="AJ374" s="164"/>
      <c r="AK374" s="164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  <c r="BA374" s="160"/>
      <c r="BB374" s="160"/>
      <c r="BC374" s="160"/>
      <c r="BD374" s="160"/>
      <c r="BE374" s="160"/>
      <c r="BF374" s="160"/>
      <c r="BG374" s="160"/>
      <c r="BH374" s="160"/>
      <c r="BI374" s="160"/>
      <c r="BJ374" s="160"/>
      <c r="BK374" s="160"/>
      <c r="BL374" s="160"/>
      <c r="BM374" s="160"/>
      <c r="BN374" s="160"/>
      <c r="BO374" s="160"/>
      <c r="BP374" s="160"/>
      <c r="BQ374" s="160"/>
      <c r="BR374" s="160"/>
      <c r="BS374" s="160"/>
      <c r="BT374" s="160"/>
      <c r="BU374" s="160"/>
      <c r="BV374" s="160"/>
      <c r="BW374" s="160"/>
      <c r="BX374" s="160"/>
      <c r="BY374" s="160"/>
      <c r="BZ374" s="160"/>
      <c r="CA374" s="160"/>
      <c r="CB374" s="160"/>
      <c r="CC374" s="160"/>
      <c r="CD374" s="160"/>
      <c r="CE374" s="160"/>
      <c r="CF374" s="160"/>
      <c r="CG374" s="160"/>
      <c r="CH374" s="160"/>
      <c r="CI374" s="160"/>
      <c r="CJ374" s="160"/>
      <c r="CK374" s="160"/>
      <c r="CL374" s="160"/>
      <c r="CM374" s="160"/>
      <c r="CN374" s="160"/>
      <c r="CO374" s="160"/>
      <c r="CP374" s="160"/>
      <c r="CQ374" s="160"/>
      <c r="CR374" s="160"/>
      <c r="CS374" s="160"/>
      <c r="CT374" s="160"/>
      <c r="CU374" s="160"/>
      <c r="CV374" s="160"/>
      <c r="CW374" s="160"/>
      <c r="CX374" s="160"/>
      <c r="CY374" s="160"/>
      <c r="CZ374" s="160"/>
      <c r="DA374" s="160"/>
      <c r="DB374" s="160"/>
      <c r="DC374" s="160"/>
      <c r="DD374" s="160"/>
      <c r="DE374" s="160"/>
      <c r="DF374" s="160"/>
      <c r="DG374" s="160"/>
      <c r="DH374" s="160"/>
      <c r="DI374" s="160"/>
      <c r="DJ374" s="160"/>
      <c r="DK374" s="160"/>
      <c r="DL374" s="160"/>
      <c r="DM374" s="160"/>
      <c r="DN374" s="160"/>
      <c r="DO374" s="160"/>
      <c r="DP374" s="160"/>
      <c r="DQ374" s="160"/>
      <c r="DR374" s="160"/>
      <c r="DS374" s="160"/>
      <c r="DT374" s="160"/>
      <c r="DU374" s="160"/>
      <c r="DV374" s="160"/>
      <c r="DW374" s="160"/>
      <c r="DX374" s="160"/>
      <c r="DY374" s="160"/>
      <c r="DZ374" s="160"/>
      <c r="EA374" s="160"/>
      <c r="EB374" s="160"/>
      <c r="EC374" s="160"/>
      <c r="ED374" s="160"/>
      <c r="EE374" s="160"/>
      <c r="EF374" s="160"/>
      <c r="EG374" s="160"/>
    </row>
    <row r="375" spans="29:137" s="162" customFormat="1">
      <c r="AC375" s="171"/>
      <c r="AD375" s="164"/>
      <c r="AE375" s="164"/>
      <c r="AF375" s="164"/>
      <c r="AG375" s="164"/>
      <c r="AH375" s="164"/>
      <c r="AI375" s="164"/>
      <c r="AJ375" s="164"/>
      <c r="AK375" s="164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  <c r="BA375" s="160"/>
      <c r="BB375" s="160"/>
      <c r="BC375" s="160"/>
      <c r="BD375" s="160"/>
      <c r="BE375" s="160"/>
      <c r="BF375" s="160"/>
      <c r="BG375" s="160"/>
      <c r="BH375" s="160"/>
      <c r="BI375" s="160"/>
      <c r="BJ375" s="160"/>
      <c r="BK375" s="160"/>
      <c r="BL375" s="160"/>
      <c r="BM375" s="160"/>
      <c r="BN375" s="160"/>
      <c r="BO375" s="160"/>
      <c r="BP375" s="160"/>
      <c r="BQ375" s="160"/>
      <c r="BR375" s="160"/>
      <c r="BS375" s="160"/>
      <c r="BT375" s="160"/>
      <c r="BU375" s="160"/>
      <c r="BV375" s="160"/>
      <c r="BW375" s="160"/>
      <c r="BX375" s="160"/>
      <c r="BY375" s="160"/>
      <c r="BZ375" s="160"/>
      <c r="CA375" s="160"/>
      <c r="CB375" s="160"/>
      <c r="CC375" s="160"/>
      <c r="CD375" s="160"/>
      <c r="CE375" s="160"/>
      <c r="CF375" s="160"/>
      <c r="CG375" s="160"/>
      <c r="CH375" s="160"/>
      <c r="CI375" s="160"/>
      <c r="CJ375" s="160"/>
      <c r="CK375" s="160"/>
      <c r="CL375" s="160"/>
      <c r="CM375" s="160"/>
      <c r="CN375" s="160"/>
      <c r="CO375" s="160"/>
      <c r="CP375" s="160"/>
      <c r="CQ375" s="160"/>
      <c r="CR375" s="160"/>
      <c r="CS375" s="160"/>
      <c r="CT375" s="160"/>
      <c r="CU375" s="160"/>
      <c r="CV375" s="160"/>
      <c r="CW375" s="160"/>
      <c r="CX375" s="160"/>
      <c r="CY375" s="160"/>
      <c r="CZ375" s="160"/>
      <c r="DA375" s="160"/>
      <c r="DB375" s="160"/>
      <c r="DC375" s="160"/>
      <c r="DD375" s="160"/>
      <c r="DE375" s="160"/>
      <c r="DF375" s="160"/>
      <c r="DG375" s="160"/>
      <c r="DH375" s="160"/>
      <c r="DI375" s="160"/>
      <c r="DJ375" s="160"/>
      <c r="DK375" s="160"/>
      <c r="DL375" s="160"/>
      <c r="DM375" s="160"/>
      <c r="DN375" s="160"/>
      <c r="DO375" s="160"/>
      <c r="DP375" s="160"/>
      <c r="DQ375" s="160"/>
      <c r="DR375" s="160"/>
      <c r="DS375" s="160"/>
      <c r="DT375" s="160"/>
      <c r="DU375" s="160"/>
      <c r="DV375" s="160"/>
      <c r="DW375" s="160"/>
      <c r="DX375" s="160"/>
      <c r="DY375" s="160"/>
      <c r="DZ375" s="160"/>
      <c r="EA375" s="160"/>
      <c r="EB375" s="160"/>
      <c r="EC375" s="160"/>
      <c r="ED375" s="160"/>
      <c r="EE375" s="160"/>
      <c r="EF375" s="160"/>
      <c r="EG375" s="160"/>
    </row>
    <row r="376" spans="29:137" s="162" customFormat="1">
      <c r="AC376" s="171"/>
      <c r="AD376" s="164"/>
      <c r="AE376" s="164"/>
      <c r="AF376" s="164"/>
      <c r="AG376" s="164"/>
      <c r="AH376" s="164"/>
      <c r="AI376" s="164"/>
      <c r="AJ376" s="164"/>
      <c r="AK376" s="164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  <c r="BA376" s="160"/>
      <c r="BB376" s="160"/>
      <c r="BC376" s="160"/>
      <c r="BD376" s="160"/>
      <c r="BE376" s="160"/>
      <c r="BF376" s="160"/>
      <c r="BG376" s="160"/>
      <c r="BH376" s="160"/>
      <c r="BI376" s="160"/>
      <c r="BJ376" s="160"/>
      <c r="BK376" s="160"/>
      <c r="BL376" s="160"/>
      <c r="BM376" s="160"/>
      <c r="BN376" s="160"/>
      <c r="BO376" s="160"/>
      <c r="BP376" s="160"/>
      <c r="BQ376" s="160"/>
      <c r="BR376" s="160"/>
      <c r="BS376" s="160"/>
      <c r="BT376" s="160"/>
      <c r="BU376" s="160"/>
      <c r="BV376" s="160"/>
      <c r="BW376" s="160"/>
      <c r="BX376" s="160"/>
      <c r="BY376" s="160"/>
      <c r="BZ376" s="160"/>
      <c r="CA376" s="160"/>
      <c r="CB376" s="160"/>
      <c r="CC376" s="160"/>
      <c r="CD376" s="160"/>
      <c r="CE376" s="160"/>
      <c r="CF376" s="160"/>
      <c r="CG376" s="160"/>
      <c r="CH376" s="160"/>
      <c r="CI376" s="160"/>
      <c r="CJ376" s="160"/>
      <c r="CK376" s="160"/>
      <c r="CL376" s="160"/>
      <c r="CM376" s="160"/>
      <c r="CN376" s="160"/>
      <c r="CO376" s="160"/>
      <c r="CP376" s="160"/>
      <c r="CQ376" s="160"/>
      <c r="CR376" s="160"/>
      <c r="CS376" s="160"/>
      <c r="CT376" s="160"/>
      <c r="CU376" s="160"/>
      <c r="CV376" s="160"/>
      <c r="CW376" s="160"/>
      <c r="CX376" s="160"/>
      <c r="CY376" s="160"/>
      <c r="CZ376" s="160"/>
      <c r="DA376" s="160"/>
      <c r="DB376" s="160"/>
      <c r="DC376" s="160"/>
      <c r="DD376" s="160"/>
      <c r="DE376" s="160"/>
      <c r="DF376" s="160"/>
      <c r="DG376" s="160"/>
      <c r="DH376" s="160"/>
      <c r="DI376" s="160"/>
      <c r="DJ376" s="160"/>
      <c r="DK376" s="160"/>
      <c r="DL376" s="160"/>
      <c r="DM376" s="160"/>
      <c r="DN376" s="160"/>
      <c r="DO376" s="160"/>
      <c r="DP376" s="160"/>
      <c r="DQ376" s="160"/>
      <c r="DR376" s="160"/>
      <c r="DS376" s="160"/>
      <c r="DT376" s="160"/>
      <c r="DU376" s="160"/>
      <c r="DV376" s="160"/>
      <c r="DW376" s="160"/>
      <c r="DX376" s="160"/>
      <c r="DY376" s="160"/>
      <c r="DZ376" s="160"/>
      <c r="EA376" s="160"/>
      <c r="EB376" s="160"/>
      <c r="EC376" s="160"/>
      <c r="ED376" s="160"/>
      <c r="EE376" s="160"/>
      <c r="EF376" s="160"/>
      <c r="EG376" s="160"/>
    </row>
    <row r="377" spans="29:137" s="162" customFormat="1">
      <c r="AC377" s="171"/>
      <c r="AD377" s="164"/>
      <c r="AE377" s="164"/>
      <c r="AF377" s="164"/>
      <c r="AG377" s="164"/>
      <c r="AH377" s="164"/>
      <c r="AI377" s="164"/>
      <c r="AJ377" s="164"/>
      <c r="AK377" s="164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  <c r="BA377" s="160"/>
      <c r="BB377" s="160"/>
      <c r="BC377" s="160"/>
      <c r="BD377" s="160"/>
      <c r="BE377" s="160"/>
      <c r="BF377" s="160"/>
      <c r="BG377" s="160"/>
      <c r="BH377" s="160"/>
      <c r="BI377" s="160"/>
      <c r="BJ377" s="160"/>
      <c r="BK377" s="160"/>
      <c r="BL377" s="160"/>
      <c r="BM377" s="160"/>
      <c r="BN377" s="160"/>
      <c r="BO377" s="160"/>
      <c r="BP377" s="160"/>
      <c r="BQ377" s="160"/>
      <c r="BR377" s="160"/>
      <c r="BS377" s="160"/>
      <c r="BT377" s="160"/>
      <c r="BU377" s="160"/>
      <c r="BV377" s="160"/>
      <c r="BW377" s="160"/>
      <c r="BX377" s="160"/>
      <c r="BY377" s="160"/>
      <c r="BZ377" s="160"/>
      <c r="CA377" s="160"/>
      <c r="CB377" s="160"/>
      <c r="CC377" s="160"/>
      <c r="CD377" s="160"/>
      <c r="CE377" s="160"/>
      <c r="CF377" s="160"/>
      <c r="CG377" s="160"/>
      <c r="CH377" s="160"/>
      <c r="CI377" s="160"/>
      <c r="CJ377" s="160"/>
      <c r="CK377" s="160"/>
      <c r="CL377" s="160"/>
      <c r="CM377" s="160"/>
      <c r="CN377" s="160"/>
      <c r="CO377" s="160"/>
      <c r="CP377" s="160"/>
      <c r="CQ377" s="160"/>
      <c r="CR377" s="160"/>
      <c r="CS377" s="160"/>
      <c r="CT377" s="160"/>
      <c r="CU377" s="160"/>
      <c r="CV377" s="160"/>
      <c r="CW377" s="160"/>
      <c r="CX377" s="160"/>
      <c r="CY377" s="160"/>
      <c r="CZ377" s="160"/>
      <c r="DA377" s="160"/>
      <c r="DB377" s="160"/>
      <c r="DC377" s="160"/>
      <c r="DD377" s="160"/>
      <c r="DE377" s="160"/>
      <c r="DF377" s="160"/>
      <c r="DG377" s="160"/>
      <c r="DH377" s="160"/>
      <c r="DI377" s="160"/>
      <c r="DJ377" s="160"/>
      <c r="DK377" s="160"/>
      <c r="DL377" s="160"/>
      <c r="DM377" s="160"/>
      <c r="DN377" s="160"/>
      <c r="DO377" s="160"/>
      <c r="DP377" s="160"/>
      <c r="DQ377" s="160"/>
      <c r="DR377" s="160"/>
      <c r="DS377" s="160"/>
      <c r="DT377" s="160"/>
      <c r="DU377" s="160"/>
      <c r="DV377" s="160"/>
      <c r="DW377" s="160"/>
      <c r="DX377" s="160"/>
      <c r="DY377" s="160"/>
      <c r="DZ377" s="160"/>
      <c r="EA377" s="160"/>
      <c r="EB377" s="160"/>
      <c r="EC377" s="160"/>
      <c r="ED377" s="160"/>
      <c r="EE377" s="160"/>
      <c r="EF377" s="160"/>
      <c r="EG377" s="160"/>
    </row>
    <row r="378" spans="29:137" s="162" customFormat="1">
      <c r="AC378" s="171"/>
      <c r="AD378" s="164"/>
      <c r="AE378" s="164"/>
      <c r="AF378" s="164"/>
      <c r="AG378" s="164"/>
      <c r="AH378" s="164"/>
      <c r="AI378" s="164"/>
      <c r="AJ378" s="164"/>
      <c r="AK378" s="164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  <c r="BA378" s="160"/>
      <c r="BB378" s="160"/>
      <c r="BC378" s="160"/>
      <c r="BD378" s="160"/>
      <c r="BE378" s="160"/>
      <c r="BF378" s="160"/>
      <c r="BG378" s="160"/>
      <c r="BH378" s="160"/>
      <c r="BI378" s="160"/>
      <c r="BJ378" s="160"/>
      <c r="BK378" s="160"/>
      <c r="BL378" s="160"/>
      <c r="BM378" s="160"/>
      <c r="BN378" s="160"/>
      <c r="BO378" s="160"/>
      <c r="BP378" s="160"/>
      <c r="BQ378" s="160"/>
      <c r="BR378" s="160"/>
      <c r="BS378" s="160"/>
      <c r="BT378" s="160"/>
      <c r="BU378" s="160"/>
      <c r="BV378" s="160"/>
      <c r="BW378" s="160"/>
      <c r="BX378" s="160"/>
      <c r="BY378" s="160"/>
      <c r="BZ378" s="160"/>
      <c r="CA378" s="160"/>
      <c r="CB378" s="160"/>
      <c r="CC378" s="160"/>
      <c r="CD378" s="160"/>
      <c r="CE378" s="160"/>
      <c r="CF378" s="160"/>
      <c r="CG378" s="160"/>
      <c r="CH378" s="160"/>
      <c r="CI378" s="160"/>
      <c r="CJ378" s="160"/>
      <c r="CK378" s="160"/>
      <c r="CL378" s="160"/>
      <c r="CM378" s="160"/>
      <c r="CN378" s="160"/>
      <c r="CO378" s="160"/>
      <c r="CP378" s="160"/>
      <c r="CQ378" s="160"/>
      <c r="CR378" s="160"/>
      <c r="CS378" s="160"/>
      <c r="CT378" s="160"/>
      <c r="CU378" s="160"/>
      <c r="CV378" s="160"/>
      <c r="CW378" s="160"/>
      <c r="CX378" s="160"/>
      <c r="CY378" s="160"/>
      <c r="CZ378" s="160"/>
      <c r="DA378" s="160"/>
      <c r="DB378" s="160"/>
      <c r="DC378" s="160"/>
      <c r="DD378" s="160"/>
      <c r="DE378" s="160"/>
      <c r="DF378" s="160"/>
      <c r="DG378" s="160"/>
      <c r="DH378" s="160"/>
      <c r="DI378" s="160"/>
      <c r="DJ378" s="160"/>
      <c r="DK378" s="160"/>
      <c r="DL378" s="160"/>
      <c r="DM378" s="160"/>
      <c r="DN378" s="160"/>
      <c r="DO378" s="160"/>
      <c r="DP378" s="160"/>
      <c r="DQ378" s="160"/>
      <c r="DR378" s="160"/>
      <c r="DS378" s="160"/>
      <c r="DT378" s="160"/>
      <c r="DU378" s="160"/>
      <c r="DV378" s="160"/>
      <c r="DW378" s="160"/>
      <c r="DX378" s="160"/>
      <c r="DY378" s="160"/>
      <c r="DZ378" s="160"/>
      <c r="EA378" s="160"/>
      <c r="EB378" s="160"/>
      <c r="EC378" s="160"/>
      <c r="ED378" s="160"/>
      <c r="EE378" s="160"/>
      <c r="EF378" s="160"/>
      <c r="EG378" s="160"/>
    </row>
    <row r="379" spans="29:137" s="162" customFormat="1">
      <c r="AC379" s="171"/>
      <c r="AD379" s="164"/>
      <c r="AE379" s="164"/>
      <c r="AF379" s="164"/>
      <c r="AG379" s="164"/>
      <c r="AH379" s="164"/>
      <c r="AI379" s="164"/>
      <c r="AJ379" s="164"/>
      <c r="AK379" s="164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  <c r="BA379" s="160"/>
      <c r="BB379" s="160"/>
      <c r="BC379" s="160"/>
      <c r="BD379" s="160"/>
      <c r="BE379" s="160"/>
      <c r="BF379" s="160"/>
      <c r="BG379" s="160"/>
      <c r="BH379" s="160"/>
      <c r="BI379" s="160"/>
      <c r="BJ379" s="160"/>
      <c r="BK379" s="160"/>
      <c r="BL379" s="160"/>
      <c r="BM379" s="160"/>
      <c r="BN379" s="160"/>
      <c r="BO379" s="160"/>
      <c r="BP379" s="160"/>
      <c r="BQ379" s="160"/>
      <c r="BR379" s="160"/>
      <c r="BS379" s="160"/>
      <c r="BT379" s="160"/>
      <c r="BU379" s="160"/>
      <c r="BV379" s="160"/>
      <c r="BW379" s="160"/>
      <c r="BX379" s="160"/>
      <c r="BY379" s="160"/>
      <c r="BZ379" s="160"/>
      <c r="CA379" s="160"/>
      <c r="CB379" s="160"/>
      <c r="CC379" s="160"/>
      <c r="CD379" s="160"/>
      <c r="CE379" s="160"/>
      <c r="CF379" s="160"/>
      <c r="CG379" s="160"/>
      <c r="CH379" s="160"/>
      <c r="CI379" s="160"/>
      <c r="CJ379" s="160"/>
      <c r="CK379" s="160"/>
      <c r="CL379" s="160"/>
      <c r="CM379" s="160"/>
      <c r="CN379" s="160"/>
      <c r="CO379" s="160"/>
      <c r="CP379" s="160"/>
      <c r="CQ379" s="160"/>
      <c r="CR379" s="160"/>
      <c r="CS379" s="160"/>
      <c r="CT379" s="160"/>
      <c r="CU379" s="160"/>
      <c r="CV379" s="160"/>
      <c r="CW379" s="160"/>
      <c r="CX379" s="160"/>
      <c r="CY379" s="160"/>
      <c r="CZ379" s="160"/>
      <c r="DA379" s="160"/>
      <c r="DB379" s="160"/>
      <c r="DC379" s="160"/>
      <c r="DD379" s="160"/>
      <c r="DE379" s="160"/>
      <c r="DF379" s="160"/>
      <c r="DG379" s="160"/>
      <c r="DH379" s="160"/>
      <c r="DI379" s="160"/>
      <c r="DJ379" s="160"/>
      <c r="DK379" s="160"/>
      <c r="DL379" s="160"/>
      <c r="DM379" s="160"/>
      <c r="DN379" s="160"/>
      <c r="DO379" s="160"/>
      <c r="DP379" s="160"/>
      <c r="DQ379" s="160"/>
      <c r="DR379" s="160"/>
      <c r="DS379" s="160"/>
      <c r="DT379" s="160"/>
      <c r="DU379" s="160"/>
      <c r="DV379" s="160"/>
      <c r="DW379" s="160"/>
      <c r="DX379" s="160"/>
      <c r="DY379" s="160"/>
      <c r="DZ379" s="160"/>
      <c r="EA379" s="160"/>
      <c r="EB379" s="160"/>
      <c r="EC379" s="160"/>
      <c r="ED379" s="160"/>
      <c r="EE379" s="160"/>
      <c r="EF379" s="160"/>
      <c r="EG379" s="160"/>
    </row>
    <row r="380" spans="29:137" s="162" customFormat="1">
      <c r="AC380" s="171"/>
      <c r="AD380" s="164"/>
      <c r="AE380" s="164"/>
      <c r="AF380" s="164"/>
      <c r="AG380" s="164"/>
      <c r="AH380" s="164"/>
      <c r="AI380" s="164"/>
      <c r="AJ380" s="164"/>
      <c r="AK380" s="164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  <c r="BA380" s="160"/>
      <c r="BB380" s="160"/>
      <c r="BC380" s="160"/>
      <c r="BD380" s="160"/>
      <c r="BE380" s="160"/>
      <c r="BF380" s="160"/>
      <c r="BG380" s="160"/>
      <c r="BH380" s="160"/>
      <c r="BI380" s="160"/>
      <c r="BJ380" s="160"/>
      <c r="BK380" s="160"/>
      <c r="BL380" s="160"/>
      <c r="BM380" s="160"/>
      <c r="BN380" s="160"/>
      <c r="BO380" s="160"/>
      <c r="BP380" s="160"/>
      <c r="BQ380" s="160"/>
      <c r="BR380" s="160"/>
      <c r="BS380" s="160"/>
      <c r="BT380" s="160"/>
      <c r="BU380" s="160"/>
      <c r="BV380" s="160"/>
      <c r="BW380" s="160"/>
      <c r="BX380" s="160"/>
      <c r="BY380" s="160"/>
      <c r="BZ380" s="160"/>
      <c r="CA380" s="160"/>
      <c r="CB380" s="160"/>
      <c r="CC380" s="160"/>
      <c r="CD380" s="160"/>
      <c r="CE380" s="160"/>
      <c r="CF380" s="160"/>
      <c r="CG380" s="160"/>
      <c r="CH380" s="160"/>
      <c r="CI380" s="160"/>
      <c r="CJ380" s="160"/>
      <c r="CK380" s="160"/>
      <c r="CL380" s="160"/>
      <c r="CM380" s="160"/>
      <c r="CN380" s="160"/>
      <c r="CO380" s="160"/>
      <c r="CP380" s="160"/>
      <c r="CQ380" s="160"/>
      <c r="CR380" s="160"/>
      <c r="CS380" s="160"/>
      <c r="CT380" s="160"/>
      <c r="CU380" s="160"/>
      <c r="CV380" s="160"/>
      <c r="CW380" s="160"/>
      <c r="CX380" s="160"/>
      <c r="CY380" s="160"/>
      <c r="CZ380" s="160"/>
      <c r="DA380" s="160"/>
      <c r="DB380" s="160"/>
      <c r="DC380" s="160"/>
      <c r="DD380" s="160"/>
      <c r="DE380" s="160"/>
      <c r="DF380" s="160"/>
      <c r="DG380" s="160"/>
      <c r="DH380" s="160"/>
      <c r="DI380" s="160"/>
      <c r="DJ380" s="160"/>
      <c r="DK380" s="160"/>
      <c r="DL380" s="160"/>
      <c r="DM380" s="160"/>
      <c r="DN380" s="160"/>
      <c r="DO380" s="160"/>
      <c r="DP380" s="160"/>
      <c r="DQ380" s="160"/>
      <c r="DR380" s="160"/>
      <c r="DS380" s="160"/>
      <c r="DT380" s="160"/>
      <c r="DU380" s="160"/>
      <c r="DV380" s="160"/>
      <c r="DW380" s="160"/>
      <c r="DX380" s="160"/>
      <c r="DY380" s="160"/>
      <c r="DZ380" s="160"/>
      <c r="EA380" s="160"/>
      <c r="EB380" s="160"/>
      <c r="EC380" s="160"/>
      <c r="ED380" s="160"/>
      <c r="EE380" s="160"/>
      <c r="EF380" s="160"/>
      <c r="EG380" s="160"/>
    </row>
    <row r="381" spans="29:137" s="162" customFormat="1">
      <c r="AC381" s="171"/>
      <c r="AD381" s="164"/>
      <c r="AE381" s="164"/>
      <c r="AF381" s="164"/>
      <c r="AG381" s="164"/>
      <c r="AH381" s="164"/>
      <c r="AI381" s="164"/>
      <c r="AJ381" s="164"/>
      <c r="AK381" s="164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  <c r="BA381" s="160"/>
      <c r="BB381" s="160"/>
      <c r="BC381" s="160"/>
      <c r="BD381" s="160"/>
      <c r="BE381" s="160"/>
      <c r="BF381" s="160"/>
      <c r="BG381" s="160"/>
      <c r="BH381" s="160"/>
      <c r="BI381" s="160"/>
      <c r="BJ381" s="160"/>
      <c r="BK381" s="160"/>
      <c r="BL381" s="160"/>
      <c r="BM381" s="160"/>
      <c r="BN381" s="160"/>
      <c r="BO381" s="160"/>
      <c r="BP381" s="160"/>
      <c r="BQ381" s="160"/>
      <c r="BR381" s="160"/>
      <c r="BS381" s="160"/>
      <c r="BT381" s="160"/>
      <c r="BU381" s="160"/>
      <c r="BV381" s="160"/>
      <c r="BW381" s="160"/>
      <c r="BX381" s="160"/>
      <c r="BY381" s="160"/>
      <c r="BZ381" s="160"/>
      <c r="CA381" s="160"/>
      <c r="CB381" s="160"/>
      <c r="CC381" s="160"/>
      <c r="CD381" s="160"/>
      <c r="CE381" s="160"/>
      <c r="CF381" s="160"/>
      <c r="CG381" s="160"/>
      <c r="CH381" s="160"/>
      <c r="CI381" s="160"/>
      <c r="CJ381" s="160"/>
      <c r="CK381" s="160"/>
      <c r="CL381" s="160"/>
      <c r="CM381" s="160"/>
      <c r="CN381" s="160"/>
      <c r="CO381" s="160"/>
      <c r="CP381" s="160"/>
      <c r="CQ381" s="160"/>
      <c r="CR381" s="160"/>
      <c r="CS381" s="160"/>
      <c r="CT381" s="160"/>
      <c r="CU381" s="160"/>
      <c r="CV381" s="160"/>
      <c r="CW381" s="160"/>
      <c r="CX381" s="160"/>
      <c r="CY381" s="160"/>
      <c r="CZ381" s="160"/>
      <c r="DA381" s="160"/>
      <c r="DB381" s="160"/>
      <c r="DC381" s="160"/>
      <c r="DD381" s="160"/>
      <c r="DE381" s="160"/>
      <c r="DF381" s="160"/>
      <c r="DG381" s="160"/>
      <c r="DH381" s="160"/>
      <c r="DI381" s="160"/>
      <c r="DJ381" s="160"/>
      <c r="DK381" s="160"/>
      <c r="DL381" s="160"/>
      <c r="DM381" s="160"/>
      <c r="DN381" s="160"/>
      <c r="DO381" s="160"/>
      <c r="DP381" s="160"/>
      <c r="DQ381" s="160"/>
      <c r="DR381" s="160"/>
      <c r="DS381" s="160"/>
      <c r="DT381" s="160"/>
      <c r="DU381" s="160"/>
      <c r="DV381" s="160"/>
      <c r="DW381" s="160"/>
      <c r="DX381" s="160"/>
      <c r="DY381" s="160"/>
      <c r="DZ381" s="160"/>
      <c r="EA381" s="160"/>
      <c r="EB381" s="160"/>
      <c r="EC381" s="160"/>
      <c r="ED381" s="160"/>
      <c r="EE381" s="160"/>
      <c r="EF381" s="160"/>
      <c r="EG381" s="160"/>
    </row>
    <row r="382" spans="29:137" s="162" customFormat="1">
      <c r="AC382" s="171"/>
      <c r="AD382" s="164"/>
      <c r="AE382" s="164"/>
      <c r="AF382" s="164"/>
      <c r="AG382" s="164"/>
      <c r="AH382" s="164"/>
      <c r="AI382" s="164"/>
      <c r="AJ382" s="164"/>
      <c r="AK382" s="164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  <c r="BA382" s="160"/>
      <c r="BB382" s="160"/>
      <c r="BC382" s="160"/>
      <c r="BD382" s="160"/>
      <c r="BE382" s="160"/>
      <c r="BF382" s="160"/>
      <c r="BG382" s="160"/>
      <c r="BH382" s="160"/>
      <c r="BI382" s="160"/>
      <c r="BJ382" s="160"/>
      <c r="BK382" s="160"/>
      <c r="BL382" s="160"/>
      <c r="BM382" s="160"/>
      <c r="BN382" s="160"/>
      <c r="BO382" s="160"/>
      <c r="BP382" s="160"/>
      <c r="BQ382" s="160"/>
      <c r="BR382" s="160"/>
      <c r="BS382" s="160"/>
      <c r="BT382" s="160"/>
      <c r="BU382" s="160"/>
      <c r="BV382" s="160"/>
      <c r="BW382" s="160"/>
      <c r="BX382" s="160"/>
      <c r="BY382" s="160"/>
      <c r="BZ382" s="160"/>
      <c r="CA382" s="160"/>
      <c r="CB382" s="160"/>
      <c r="CC382" s="160"/>
      <c r="CD382" s="160"/>
      <c r="CE382" s="160"/>
      <c r="CF382" s="160"/>
      <c r="CG382" s="160"/>
      <c r="CH382" s="160"/>
      <c r="CI382" s="160"/>
      <c r="CJ382" s="160"/>
      <c r="CK382" s="160"/>
      <c r="CL382" s="160"/>
      <c r="CM382" s="160"/>
      <c r="CN382" s="160"/>
      <c r="CO382" s="160"/>
      <c r="CP382" s="160"/>
      <c r="CQ382" s="160"/>
      <c r="CR382" s="160"/>
      <c r="CS382" s="160"/>
      <c r="CT382" s="160"/>
      <c r="CU382" s="160"/>
      <c r="CV382" s="160"/>
      <c r="CW382" s="160"/>
      <c r="CX382" s="160"/>
      <c r="CY382" s="160"/>
      <c r="CZ382" s="160"/>
      <c r="DA382" s="160"/>
      <c r="DB382" s="160"/>
      <c r="DC382" s="160"/>
      <c r="DD382" s="160"/>
      <c r="DE382" s="160"/>
      <c r="DF382" s="160"/>
      <c r="DG382" s="160"/>
      <c r="DH382" s="160"/>
      <c r="DI382" s="160"/>
      <c r="DJ382" s="160"/>
      <c r="DK382" s="160"/>
      <c r="DL382" s="160"/>
      <c r="DM382" s="160"/>
      <c r="DN382" s="160"/>
      <c r="DO382" s="160"/>
      <c r="DP382" s="160"/>
      <c r="DQ382" s="160"/>
      <c r="DR382" s="160"/>
      <c r="DS382" s="160"/>
      <c r="DT382" s="160"/>
      <c r="DU382" s="160"/>
      <c r="DV382" s="160"/>
      <c r="DW382" s="160"/>
      <c r="DX382" s="160"/>
      <c r="DY382" s="160"/>
      <c r="DZ382" s="160"/>
      <c r="EA382" s="160"/>
      <c r="EB382" s="160"/>
      <c r="EC382" s="160"/>
      <c r="ED382" s="160"/>
      <c r="EE382" s="160"/>
      <c r="EF382" s="160"/>
      <c r="EG382" s="160"/>
    </row>
    <row r="383" spans="29:137" s="162" customFormat="1">
      <c r="AC383" s="171"/>
      <c r="AD383" s="164"/>
      <c r="AE383" s="164"/>
      <c r="AF383" s="164"/>
      <c r="AG383" s="164"/>
      <c r="AH383" s="164"/>
      <c r="AI383" s="164"/>
      <c r="AJ383" s="164"/>
      <c r="AK383" s="164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  <c r="BA383" s="160"/>
      <c r="BB383" s="160"/>
      <c r="BC383" s="160"/>
      <c r="BD383" s="160"/>
      <c r="BE383" s="160"/>
      <c r="BF383" s="160"/>
      <c r="BG383" s="160"/>
      <c r="BH383" s="160"/>
      <c r="BI383" s="160"/>
      <c r="BJ383" s="160"/>
      <c r="BK383" s="160"/>
      <c r="BL383" s="160"/>
      <c r="BM383" s="160"/>
      <c r="BN383" s="160"/>
      <c r="BO383" s="160"/>
      <c r="BP383" s="160"/>
      <c r="BQ383" s="160"/>
      <c r="BR383" s="160"/>
      <c r="BS383" s="160"/>
      <c r="BT383" s="160"/>
      <c r="BU383" s="160"/>
      <c r="BV383" s="160"/>
      <c r="BW383" s="160"/>
      <c r="BX383" s="160"/>
      <c r="BY383" s="160"/>
      <c r="BZ383" s="160"/>
      <c r="CA383" s="160"/>
      <c r="CB383" s="160"/>
      <c r="CC383" s="160"/>
      <c r="CD383" s="160"/>
      <c r="CE383" s="160"/>
      <c r="CF383" s="160"/>
      <c r="CG383" s="160"/>
      <c r="CH383" s="160"/>
      <c r="CI383" s="160"/>
      <c r="CJ383" s="160"/>
      <c r="CK383" s="160"/>
      <c r="CL383" s="160"/>
      <c r="CM383" s="160"/>
      <c r="CN383" s="160"/>
      <c r="CO383" s="160"/>
      <c r="CP383" s="160"/>
      <c r="CQ383" s="160"/>
      <c r="CR383" s="160"/>
      <c r="CS383" s="160"/>
      <c r="CT383" s="160"/>
      <c r="CU383" s="160"/>
      <c r="CV383" s="160"/>
      <c r="CW383" s="160"/>
      <c r="CX383" s="160"/>
      <c r="CY383" s="160"/>
      <c r="CZ383" s="160"/>
      <c r="DA383" s="160"/>
      <c r="DB383" s="160"/>
      <c r="DC383" s="160"/>
      <c r="DD383" s="160"/>
      <c r="DE383" s="160"/>
      <c r="DF383" s="160"/>
      <c r="DG383" s="160"/>
      <c r="DH383" s="160"/>
      <c r="DI383" s="160"/>
      <c r="DJ383" s="160"/>
      <c r="DK383" s="160"/>
      <c r="DL383" s="160"/>
      <c r="DM383" s="160"/>
      <c r="DN383" s="160"/>
      <c r="DO383" s="160"/>
      <c r="DP383" s="160"/>
      <c r="DQ383" s="160"/>
      <c r="DR383" s="160"/>
      <c r="DS383" s="160"/>
      <c r="DT383" s="160"/>
      <c r="DU383" s="160"/>
      <c r="DV383" s="160"/>
      <c r="DW383" s="160"/>
      <c r="DX383" s="160"/>
      <c r="DY383" s="160"/>
      <c r="DZ383" s="160"/>
      <c r="EA383" s="160"/>
      <c r="EB383" s="160"/>
      <c r="EC383" s="160"/>
      <c r="ED383" s="160"/>
      <c r="EE383" s="160"/>
      <c r="EF383" s="160"/>
      <c r="EG383" s="160"/>
    </row>
    <row r="384" spans="29:137" s="162" customFormat="1">
      <c r="AC384" s="171"/>
      <c r="AD384" s="164"/>
      <c r="AE384" s="164"/>
      <c r="AF384" s="164"/>
      <c r="AG384" s="164"/>
      <c r="AH384" s="164"/>
      <c r="AI384" s="164"/>
      <c r="AJ384" s="164"/>
      <c r="AK384" s="164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  <c r="BA384" s="160"/>
      <c r="BB384" s="160"/>
      <c r="BC384" s="160"/>
      <c r="BD384" s="160"/>
      <c r="BE384" s="160"/>
      <c r="BF384" s="160"/>
      <c r="BG384" s="160"/>
      <c r="BH384" s="160"/>
      <c r="BI384" s="160"/>
      <c r="BJ384" s="160"/>
      <c r="BK384" s="160"/>
      <c r="BL384" s="160"/>
      <c r="BM384" s="160"/>
      <c r="BN384" s="160"/>
      <c r="BO384" s="160"/>
      <c r="BP384" s="160"/>
      <c r="BQ384" s="160"/>
      <c r="BR384" s="160"/>
      <c r="BS384" s="160"/>
      <c r="BT384" s="160"/>
      <c r="BU384" s="160"/>
      <c r="BV384" s="160"/>
      <c r="BW384" s="160"/>
      <c r="BX384" s="160"/>
      <c r="BY384" s="160"/>
      <c r="BZ384" s="160"/>
      <c r="CA384" s="160"/>
      <c r="CB384" s="160"/>
      <c r="CC384" s="160"/>
      <c r="CD384" s="160"/>
      <c r="CE384" s="160"/>
      <c r="CF384" s="160"/>
      <c r="CG384" s="160"/>
      <c r="CH384" s="160"/>
      <c r="CI384" s="160"/>
      <c r="CJ384" s="160"/>
      <c r="CK384" s="160"/>
      <c r="CL384" s="160"/>
      <c r="CM384" s="160"/>
      <c r="CN384" s="160"/>
      <c r="CO384" s="160"/>
      <c r="CP384" s="160"/>
      <c r="CQ384" s="160"/>
      <c r="CR384" s="160"/>
      <c r="CS384" s="160"/>
      <c r="CT384" s="160"/>
      <c r="CU384" s="160"/>
      <c r="CV384" s="160"/>
      <c r="CW384" s="160"/>
      <c r="CX384" s="160"/>
      <c r="CY384" s="160"/>
      <c r="CZ384" s="160"/>
      <c r="DA384" s="160"/>
      <c r="DB384" s="160"/>
      <c r="DC384" s="160"/>
      <c r="DD384" s="160"/>
      <c r="DE384" s="160"/>
      <c r="DF384" s="160"/>
      <c r="DG384" s="160"/>
      <c r="DH384" s="160"/>
      <c r="DI384" s="160"/>
      <c r="DJ384" s="160"/>
      <c r="DK384" s="160"/>
      <c r="DL384" s="160"/>
      <c r="DM384" s="160"/>
      <c r="DN384" s="160"/>
      <c r="DO384" s="160"/>
      <c r="DP384" s="160"/>
      <c r="DQ384" s="160"/>
      <c r="DR384" s="160"/>
      <c r="DS384" s="160"/>
      <c r="DT384" s="160"/>
      <c r="DU384" s="160"/>
      <c r="DV384" s="160"/>
      <c r="DW384" s="160"/>
      <c r="DX384" s="160"/>
      <c r="DY384" s="160"/>
      <c r="DZ384" s="160"/>
      <c r="EA384" s="160"/>
      <c r="EB384" s="160"/>
      <c r="EC384" s="160"/>
      <c r="ED384" s="160"/>
      <c r="EE384" s="160"/>
      <c r="EF384" s="160"/>
      <c r="EG384" s="160"/>
    </row>
    <row r="385" spans="29:137" s="162" customFormat="1">
      <c r="AC385" s="171"/>
      <c r="AD385" s="164"/>
      <c r="AE385" s="164"/>
      <c r="AF385" s="164"/>
      <c r="AG385" s="164"/>
      <c r="AH385" s="164"/>
      <c r="AI385" s="164"/>
      <c r="AJ385" s="164"/>
      <c r="AK385" s="164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  <c r="BA385" s="160"/>
      <c r="BB385" s="160"/>
      <c r="BC385" s="160"/>
      <c r="BD385" s="160"/>
      <c r="BE385" s="160"/>
      <c r="BF385" s="160"/>
      <c r="BG385" s="160"/>
      <c r="BH385" s="160"/>
      <c r="BI385" s="160"/>
      <c r="BJ385" s="160"/>
      <c r="BK385" s="160"/>
      <c r="BL385" s="160"/>
      <c r="BM385" s="160"/>
      <c r="BN385" s="160"/>
      <c r="BO385" s="160"/>
      <c r="BP385" s="160"/>
      <c r="BQ385" s="160"/>
      <c r="BR385" s="160"/>
      <c r="BS385" s="160"/>
      <c r="BT385" s="160"/>
      <c r="BU385" s="160"/>
      <c r="BV385" s="160"/>
      <c r="BW385" s="160"/>
      <c r="BX385" s="160"/>
      <c r="BY385" s="160"/>
      <c r="BZ385" s="160"/>
      <c r="CA385" s="160"/>
      <c r="CB385" s="160"/>
      <c r="CC385" s="160"/>
      <c r="CD385" s="160"/>
      <c r="CE385" s="160"/>
      <c r="CF385" s="160"/>
      <c r="CG385" s="160"/>
      <c r="CH385" s="160"/>
      <c r="CI385" s="160"/>
      <c r="CJ385" s="160"/>
      <c r="CK385" s="160"/>
      <c r="CL385" s="160"/>
      <c r="CM385" s="160"/>
      <c r="CN385" s="160"/>
      <c r="CO385" s="160"/>
      <c r="CP385" s="160"/>
      <c r="CQ385" s="160"/>
      <c r="CR385" s="160"/>
      <c r="CS385" s="160"/>
      <c r="CT385" s="160"/>
      <c r="CU385" s="160"/>
      <c r="CV385" s="160"/>
      <c r="CW385" s="160"/>
      <c r="CX385" s="160"/>
      <c r="CY385" s="160"/>
      <c r="CZ385" s="160"/>
      <c r="DA385" s="160"/>
      <c r="DB385" s="160"/>
      <c r="DC385" s="160"/>
      <c r="DD385" s="160"/>
      <c r="DE385" s="160"/>
      <c r="DF385" s="160"/>
      <c r="DG385" s="160"/>
      <c r="DH385" s="160"/>
      <c r="DI385" s="160"/>
      <c r="DJ385" s="160"/>
      <c r="DK385" s="160"/>
      <c r="DL385" s="160"/>
      <c r="DM385" s="160"/>
      <c r="DN385" s="160"/>
      <c r="DO385" s="160"/>
      <c r="DP385" s="160"/>
      <c r="DQ385" s="160"/>
      <c r="DR385" s="160"/>
      <c r="DS385" s="160"/>
      <c r="DT385" s="160"/>
      <c r="DU385" s="160"/>
      <c r="DV385" s="160"/>
      <c r="DW385" s="160"/>
      <c r="DX385" s="160"/>
      <c r="DY385" s="160"/>
      <c r="DZ385" s="160"/>
      <c r="EA385" s="160"/>
      <c r="EB385" s="160"/>
      <c r="EC385" s="160"/>
      <c r="ED385" s="160"/>
      <c r="EE385" s="160"/>
      <c r="EF385" s="160"/>
      <c r="EG385" s="160"/>
    </row>
    <row r="386" spans="29:137" s="162" customFormat="1">
      <c r="AC386" s="171"/>
      <c r="AD386" s="164"/>
      <c r="AE386" s="164"/>
      <c r="AF386" s="164"/>
      <c r="AG386" s="164"/>
      <c r="AH386" s="164"/>
      <c r="AI386" s="164"/>
      <c r="AJ386" s="164"/>
      <c r="AK386" s="164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  <c r="BA386" s="160"/>
      <c r="BB386" s="160"/>
      <c r="BC386" s="160"/>
      <c r="BD386" s="160"/>
      <c r="BE386" s="160"/>
      <c r="BF386" s="160"/>
      <c r="BG386" s="160"/>
      <c r="BH386" s="160"/>
      <c r="BI386" s="160"/>
      <c r="BJ386" s="160"/>
      <c r="BK386" s="160"/>
      <c r="BL386" s="160"/>
      <c r="BM386" s="160"/>
      <c r="BN386" s="160"/>
      <c r="BO386" s="160"/>
      <c r="BP386" s="160"/>
      <c r="BQ386" s="160"/>
      <c r="BR386" s="160"/>
      <c r="BS386" s="160"/>
      <c r="BT386" s="160"/>
      <c r="BU386" s="160"/>
      <c r="BV386" s="160"/>
      <c r="BW386" s="160"/>
      <c r="BX386" s="160"/>
      <c r="BY386" s="160"/>
      <c r="BZ386" s="160"/>
      <c r="CA386" s="160"/>
      <c r="CB386" s="160"/>
      <c r="CC386" s="160"/>
      <c r="CD386" s="160"/>
      <c r="CE386" s="160"/>
      <c r="CF386" s="160"/>
      <c r="CG386" s="160"/>
      <c r="CH386" s="160"/>
      <c r="CI386" s="160"/>
      <c r="CJ386" s="160"/>
      <c r="CK386" s="160"/>
      <c r="CL386" s="160"/>
      <c r="CM386" s="160"/>
      <c r="CN386" s="160"/>
      <c r="CO386" s="160"/>
      <c r="CP386" s="160"/>
      <c r="CQ386" s="160"/>
      <c r="CR386" s="160"/>
      <c r="CS386" s="160"/>
      <c r="CT386" s="160"/>
      <c r="CU386" s="160"/>
      <c r="CV386" s="160"/>
      <c r="CW386" s="160"/>
      <c r="CX386" s="160"/>
      <c r="CY386" s="160"/>
      <c r="CZ386" s="160"/>
      <c r="DA386" s="160"/>
      <c r="DB386" s="160"/>
      <c r="DC386" s="160"/>
      <c r="DD386" s="160"/>
      <c r="DE386" s="160"/>
      <c r="DF386" s="160"/>
      <c r="DG386" s="160"/>
      <c r="DH386" s="160"/>
      <c r="DI386" s="160"/>
      <c r="DJ386" s="160"/>
      <c r="DK386" s="160"/>
      <c r="DL386" s="160"/>
      <c r="DM386" s="160"/>
      <c r="DN386" s="160"/>
      <c r="DO386" s="160"/>
      <c r="DP386" s="160"/>
      <c r="DQ386" s="160"/>
      <c r="DR386" s="160"/>
      <c r="DS386" s="160"/>
      <c r="DT386" s="160"/>
      <c r="DU386" s="160"/>
      <c r="DV386" s="160"/>
      <c r="DW386" s="160"/>
      <c r="DX386" s="160"/>
      <c r="DY386" s="160"/>
      <c r="DZ386" s="160"/>
      <c r="EA386" s="160"/>
      <c r="EB386" s="160"/>
      <c r="EC386" s="160"/>
      <c r="ED386" s="160"/>
      <c r="EE386" s="160"/>
      <c r="EF386" s="160"/>
      <c r="EG386" s="160"/>
    </row>
    <row r="387" spans="29:137" s="162" customFormat="1">
      <c r="AC387" s="171"/>
      <c r="AD387" s="164"/>
      <c r="AE387" s="164"/>
      <c r="AF387" s="164"/>
      <c r="AG387" s="164"/>
      <c r="AH387" s="164"/>
      <c r="AI387" s="164"/>
      <c r="AJ387" s="164"/>
      <c r="AK387" s="164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0"/>
      <c r="BN387" s="160"/>
      <c r="BO387" s="160"/>
      <c r="BP387" s="160"/>
      <c r="BQ387" s="160"/>
      <c r="BR387" s="160"/>
      <c r="BS387" s="160"/>
      <c r="BT387" s="160"/>
      <c r="BU387" s="160"/>
      <c r="BV387" s="160"/>
      <c r="BW387" s="160"/>
      <c r="BX387" s="160"/>
      <c r="BY387" s="160"/>
      <c r="BZ387" s="160"/>
      <c r="CA387" s="160"/>
      <c r="CB387" s="160"/>
      <c r="CC387" s="160"/>
      <c r="CD387" s="160"/>
      <c r="CE387" s="160"/>
      <c r="CF387" s="160"/>
      <c r="CG387" s="160"/>
      <c r="CH387" s="160"/>
      <c r="CI387" s="160"/>
      <c r="CJ387" s="160"/>
      <c r="CK387" s="160"/>
      <c r="CL387" s="160"/>
      <c r="CM387" s="160"/>
      <c r="CN387" s="160"/>
      <c r="CO387" s="160"/>
      <c r="CP387" s="160"/>
      <c r="CQ387" s="160"/>
      <c r="CR387" s="160"/>
      <c r="CS387" s="160"/>
      <c r="CT387" s="160"/>
      <c r="CU387" s="160"/>
      <c r="CV387" s="160"/>
      <c r="CW387" s="160"/>
      <c r="CX387" s="160"/>
      <c r="CY387" s="160"/>
      <c r="CZ387" s="160"/>
      <c r="DA387" s="160"/>
      <c r="DB387" s="160"/>
      <c r="DC387" s="160"/>
      <c r="DD387" s="160"/>
      <c r="DE387" s="160"/>
      <c r="DF387" s="160"/>
      <c r="DG387" s="160"/>
      <c r="DH387" s="160"/>
      <c r="DI387" s="160"/>
      <c r="DJ387" s="160"/>
      <c r="DK387" s="160"/>
      <c r="DL387" s="160"/>
      <c r="DM387" s="160"/>
      <c r="DN387" s="160"/>
      <c r="DO387" s="160"/>
      <c r="DP387" s="160"/>
      <c r="DQ387" s="160"/>
      <c r="DR387" s="160"/>
      <c r="DS387" s="160"/>
      <c r="DT387" s="160"/>
      <c r="DU387" s="160"/>
      <c r="DV387" s="160"/>
      <c r="DW387" s="160"/>
      <c r="DX387" s="160"/>
      <c r="DY387" s="160"/>
      <c r="DZ387" s="160"/>
      <c r="EA387" s="160"/>
      <c r="EB387" s="160"/>
      <c r="EC387" s="160"/>
      <c r="ED387" s="160"/>
      <c r="EE387" s="160"/>
      <c r="EF387" s="160"/>
      <c r="EG387" s="160"/>
    </row>
    <row r="388" spans="29:137" s="162" customFormat="1">
      <c r="AC388" s="171"/>
      <c r="AD388" s="164"/>
      <c r="AE388" s="164"/>
      <c r="AF388" s="164"/>
      <c r="AG388" s="164"/>
      <c r="AH388" s="164"/>
      <c r="AI388" s="164"/>
      <c r="AJ388" s="164"/>
      <c r="AK388" s="164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160"/>
      <c r="BB388" s="160"/>
      <c r="BC388" s="160"/>
      <c r="BD388" s="160"/>
      <c r="BE388" s="160"/>
      <c r="BF388" s="160"/>
      <c r="BG388" s="160"/>
      <c r="BH388" s="160"/>
      <c r="BI388" s="160"/>
      <c r="BJ388" s="160"/>
      <c r="BK388" s="160"/>
      <c r="BL388" s="160"/>
      <c r="BM388" s="160"/>
      <c r="BN388" s="160"/>
      <c r="BO388" s="160"/>
      <c r="BP388" s="160"/>
      <c r="BQ388" s="160"/>
      <c r="BR388" s="160"/>
      <c r="BS388" s="160"/>
      <c r="BT388" s="160"/>
      <c r="BU388" s="160"/>
      <c r="BV388" s="160"/>
      <c r="BW388" s="160"/>
      <c r="BX388" s="160"/>
      <c r="BY388" s="160"/>
      <c r="BZ388" s="160"/>
      <c r="CA388" s="160"/>
      <c r="CB388" s="160"/>
      <c r="CC388" s="160"/>
      <c r="CD388" s="160"/>
      <c r="CE388" s="160"/>
      <c r="CF388" s="160"/>
      <c r="CG388" s="160"/>
      <c r="CH388" s="160"/>
      <c r="CI388" s="160"/>
      <c r="CJ388" s="160"/>
      <c r="CK388" s="160"/>
      <c r="CL388" s="160"/>
      <c r="CM388" s="160"/>
      <c r="CN388" s="160"/>
      <c r="CO388" s="160"/>
      <c r="CP388" s="160"/>
      <c r="CQ388" s="160"/>
      <c r="CR388" s="160"/>
      <c r="CS388" s="160"/>
      <c r="CT388" s="160"/>
      <c r="CU388" s="160"/>
      <c r="CV388" s="160"/>
      <c r="CW388" s="160"/>
      <c r="CX388" s="160"/>
      <c r="CY388" s="160"/>
      <c r="CZ388" s="160"/>
      <c r="DA388" s="160"/>
      <c r="DB388" s="160"/>
      <c r="DC388" s="160"/>
      <c r="DD388" s="160"/>
      <c r="DE388" s="160"/>
      <c r="DF388" s="160"/>
      <c r="DG388" s="160"/>
      <c r="DH388" s="160"/>
      <c r="DI388" s="160"/>
      <c r="DJ388" s="160"/>
      <c r="DK388" s="160"/>
      <c r="DL388" s="160"/>
      <c r="DM388" s="160"/>
      <c r="DN388" s="160"/>
      <c r="DO388" s="160"/>
      <c r="DP388" s="160"/>
      <c r="DQ388" s="160"/>
      <c r="DR388" s="160"/>
      <c r="DS388" s="160"/>
      <c r="DT388" s="160"/>
      <c r="DU388" s="160"/>
      <c r="DV388" s="160"/>
      <c r="DW388" s="160"/>
      <c r="DX388" s="160"/>
      <c r="DY388" s="160"/>
      <c r="DZ388" s="160"/>
      <c r="EA388" s="160"/>
      <c r="EB388" s="160"/>
      <c r="EC388" s="160"/>
      <c r="ED388" s="160"/>
      <c r="EE388" s="160"/>
      <c r="EF388" s="160"/>
      <c r="EG388" s="160"/>
    </row>
    <row r="389" spans="29:137" s="162" customFormat="1">
      <c r="AC389" s="171"/>
      <c r="AD389" s="164"/>
      <c r="AE389" s="164"/>
      <c r="AF389" s="164"/>
      <c r="AG389" s="164"/>
      <c r="AH389" s="164"/>
      <c r="AI389" s="164"/>
      <c r="AJ389" s="164"/>
      <c r="AK389" s="164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160"/>
      <c r="BB389" s="160"/>
      <c r="BC389" s="160"/>
      <c r="BD389" s="160"/>
      <c r="BE389" s="160"/>
      <c r="BF389" s="160"/>
      <c r="BG389" s="160"/>
      <c r="BH389" s="160"/>
      <c r="BI389" s="160"/>
      <c r="BJ389" s="160"/>
      <c r="BK389" s="160"/>
      <c r="BL389" s="160"/>
      <c r="BM389" s="160"/>
      <c r="BN389" s="160"/>
      <c r="BO389" s="160"/>
      <c r="BP389" s="160"/>
      <c r="BQ389" s="160"/>
      <c r="BR389" s="160"/>
      <c r="BS389" s="160"/>
      <c r="BT389" s="160"/>
      <c r="BU389" s="160"/>
      <c r="BV389" s="160"/>
      <c r="BW389" s="160"/>
      <c r="BX389" s="160"/>
      <c r="BY389" s="160"/>
      <c r="BZ389" s="160"/>
      <c r="CA389" s="160"/>
      <c r="CB389" s="160"/>
      <c r="CC389" s="160"/>
      <c r="CD389" s="160"/>
      <c r="CE389" s="160"/>
      <c r="CF389" s="160"/>
      <c r="CG389" s="160"/>
      <c r="CH389" s="160"/>
      <c r="CI389" s="160"/>
      <c r="CJ389" s="160"/>
      <c r="CK389" s="160"/>
      <c r="CL389" s="160"/>
      <c r="CM389" s="160"/>
      <c r="CN389" s="160"/>
      <c r="CO389" s="160"/>
      <c r="CP389" s="160"/>
      <c r="CQ389" s="160"/>
      <c r="CR389" s="160"/>
      <c r="CS389" s="160"/>
      <c r="CT389" s="160"/>
      <c r="CU389" s="160"/>
      <c r="CV389" s="160"/>
      <c r="CW389" s="160"/>
      <c r="CX389" s="160"/>
      <c r="CY389" s="160"/>
      <c r="CZ389" s="160"/>
      <c r="DA389" s="160"/>
      <c r="DB389" s="160"/>
      <c r="DC389" s="160"/>
      <c r="DD389" s="160"/>
      <c r="DE389" s="160"/>
      <c r="DF389" s="160"/>
      <c r="DG389" s="160"/>
      <c r="DH389" s="160"/>
      <c r="DI389" s="160"/>
      <c r="DJ389" s="160"/>
      <c r="DK389" s="160"/>
      <c r="DL389" s="160"/>
      <c r="DM389" s="160"/>
      <c r="DN389" s="160"/>
      <c r="DO389" s="160"/>
      <c r="DP389" s="160"/>
      <c r="DQ389" s="160"/>
      <c r="DR389" s="160"/>
      <c r="DS389" s="160"/>
      <c r="DT389" s="160"/>
      <c r="DU389" s="160"/>
      <c r="DV389" s="160"/>
      <c r="DW389" s="160"/>
      <c r="DX389" s="160"/>
      <c r="DY389" s="160"/>
      <c r="DZ389" s="160"/>
      <c r="EA389" s="160"/>
      <c r="EB389" s="160"/>
      <c r="EC389" s="160"/>
      <c r="ED389" s="160"/>
      <c r="EE389" s="160"/>
      <c r="EF389" s="160"/>
      <c r="EG389" s="160"/>
    </row>
    <row r="390" spans="29:137" s="162" customFormat="1">
      <c r="AC390" s="171"/>
      <c r="AD390" s="164"/>
      <c r="AE390" s="164"/>
      <c r="AF390" s="164"/>
      <c r="AG390" s="164"/>
      <c r="AH390" s="164"/>
      <c r="AI390" s="164"/>
      <c r="AJ390" s="164"/>
      <c r="AK390" s="164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160"/>
      <c r="BB390" s="160"/>
      <c r="BC390" s="160"/>
      <c r="BD390" s="160"/>
      <c r="BE390" s="160"/>
      <c r="BF390" s="160"/>
      <c r="BG390" s="160"/>
      <c r="BH390" s="160"/>
      <c r="BI390" s="160"/>
      <c r="BJ390" s="160"/>
      <c r="BK390" s="160"/>
      <c r="BL390" s="160"/>
      <c r="BM390" s="160"/>
      <c r="BN390" s="160"/>
      <c r="BO390" s="160"/>
      <c r="BP390" s="160"/>
      <c r="BQ390" s="160"/>
      <c r="BR390" s="160"/>
      <c r="BS390" s="160"/>
      <c r="BT390" s="160"/>
      <c r="BU390" s="160"/>
      <c r="BV390" s="160"/>
      <c r="BW390" s="160"/>
      <c r="BX390" s="160"/>
      <c r="BY390" s="160"/>
      <c r="BZ390" s="160"/>
      <c r="CA390" s="160"/>
      <c r="CB390" s="160"/>
      <c r="CC390" s="160"/>
      <c r="CD390" s="160"/>
      <c r="CE390" s="160"/>
      <c r="CF390" s="160"/>
      <c r="CG390" s="160"/>
      <c r="CH390" s="160"/>
      <c r="CI390" s="160"/>
      <c r="CJ390" s="160"/>
      <c r="CK390" s="160"/>
      <c r="CL390" s="160"/>
      <c r="CM390" s="160"/>
      <c r="CN390" s="160"/>
      <c r="CO390" s="160"/>
      <c r="CP390" s="160"/>
      <c r="CQ390" s="160"/>
      <c r="CR390" s="160"/>
      <c r="CS390" s="160"/>
      <c r="CT390" s="160"/>
      <c r="CU390" s="160"/>
      <c r="CV390" s="160"/>
      <c r="CW390" s="160"/>
      <c r="CX390" s="160"/>
      <c r="CY390" s="160"/>
      <c r="CZ390" s="160"/>
      <c r="DA390" s="160"/>
      <c r="DB390" s="160"/>
      <c r="DC390" s="160"/>
      <c r="DD390" s="160"/>
      <c r="DE390" s="160"/>
      <c r="DF390" s="160"/>
      <c r="DG390" s="160"/>
      <c r="DH390" s="160"/>
      <c r="DI390" s="160"/>
      <c r="DJ390" s="160"/>
      <c r="DK390" s="160"/>
      <c r="DL390" s="160"/>
      <c r="DM390" s="160"/>
      <c r="DN390" s="160"/>
      <c r="DO390" s="160"/>
      <c r="DP390" s="160"/>
      <c r="DQ390" s="160"/>
      <c r="DR390" s="160"/>
      <c r="DS390" s="160"/>
      <c r="DT390" s="160"/>
      <c r="DU390" s="160"/>
      <c r="DV390" s="160"/>
      <c r="DW390" s="160"/>
      <c r="DX390" s="160"/>
      <c r="DY390" s="160"/>
      <c r="DZ390" s="160"/>
      <c r="EA390" s="160"/>
      <c r="EB390" s="160"/>
      <c r="EC390" s="160"/>
      <c r="ED390" s="160"/>
      <c r="EE390" s="160"/>
      <c r="EF390" s="160"/>
      <c r="EG390" s="160"/>
    </row>
    <row r="391" spans="29:137" s="162" customFormat="1">
      <c r="AC391" s="171"/>
      <c r="AD391" s="164"/>
      <c r="AE391" s="164"/>
      <c r="AF391" s="164"/>
      <c r="AG391" s="164"/>
      <c r="AH391" s="164"/>
      <c r="AI391" s="164"/>
      <c r="AJ391" s="164"/>
      <c r="AK391" s="164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160"/>
      <c r="BB391" s="160"/>
      <c r="BC391" s="160"/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160"/>
      <c r="BN391" s="160"/>
      <c r="BO391" s="160"/>
      <c r="BP391" s="160"/>
      <c r="BQ391" s="160"/>
      <c r="BR391" s="160"/>
      <c r="BS391" s="160"/>
      <c r="BT391" s="160"/>
      <c r="BU391" s="160"/>
      <c r="BV391" s="160"/>
      <c r="BW391" s="160"/>
      <c r="BX391" s="160"/>
      <c r="BY391" s="160"/>
      <c r="BZ391" s="160"/>
      <c r="CA391" s="160"/>
      <c r="CB391" s="160"/>
      <c r="CC391" s="160"/>
      <c r="CD391" s="160"/>
      <c r="CE391" s="160"/>
      <c r="CF391" s="160"/>
      <c r="CG391" s="160"/>
      <c r="CH391" s="160"/>
      <c r="CI391" s="160"/>
      <c r="CJ391" s="160"/>
      <c r="CK391" s="160"/>
      <c r="CL391" s="160"/>
      <c r="CM391" s="160"/>
      <c r="CN391" s="160"/>
      <c r="CO391" s="160"/>
      <c r="CP391" s="160"/>
      <c r="CQ391" s="160"/>
      <c r="CR391" s="160"/>
      <c r="CS391" s="160"/>
      <c r="CT391" s="160"/>
      <c r="CU391" s="160"/>
      <c r="CV391" s="160"/>
      <c r="CW391" s="160"/>
      <c r="CX391" s="160"/>
      <c r="CY391" s="160"/>
      <c r="CZ391" s="160"/>
      <c r="DA391" s="160"/>
      <c r="DB391" s="160"/>
      <c r="DC391" s="160"/>
      <c r="DD391" s="160"/>
      <c r="DE391" s="160"/>
      <c r="DF391" s="160"/>
      <c r="DG391" s="160"/>
      <c r="DH391" s="160"/>
      <c r="DI391" s="160"/>
      <c r="DJ391" s="160"/>
      <c r="DK391" s="160"/>
      <c r="DL391" s="160"/>
      <c r="DM391" s="160"/>
      <c r="DN391" s="160"/>
      <c r="DO391" s="160"/>
      <c r="DP391" s="160"/>
      <c r="DQ391" s="160"/>
      <c r="DR391" s="160"/>
      <c r="DS391" s="160"/>
      <c r="DT391" s="160"/>
      <c r="DU391" s="160"/>
      <c r="DV391" s="160"/>
      <c r="DW391" s="160"/>
      <c r="DX391" s="160"/>
      <c r="DY391" s="160"/>
      <c r="DZ391" s="160"/>
      <c r="EA391" s="160"/>
      <c r="EB391" s="160"/>
      <c r="EC391" s="160"/>
      <c r="ED391" s="160"/>
      <c r="EE391" s="160"/>
      <c r="EF391" s="160"/>
      <c r="EG391" s="160"/>
    </row>
    <row r="392" spans="29:137" s="162" customFormat="1">
      <c r="AC392" s="171"/>
      <c r="AD392" s="164"/>
      <c r="AE392" s="164"/>
      <c r="AF392" s="164"/>
      <c r="AG392" s="164"/>
      <c r="AH392" s="164"/>
      <c r="AI392" s="164"/>
      <c r="AJ392" s="164"/>
      <c r="AK392" s="164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160"/>
      <c r="BN392" s="160"/>
      <c r="BO392" s="160"/>
      <c r="BP392" s="160"/>
      <c r="BQ392" s="160"/>
      <c r="BR392" s="160"/>
      <c r="BS392" s="160"/>
      <c r="BT392" s="160"/>
      <c r="BU392" s="160"/>
      <c r="BV392" s="160"/>
      <c r="BW392" s="160"/>
      <c r="BX392" s="160"/>
      <c r="BY392" s="160"/>
      <c r="BZ392" s="160"/>
      <c r="CA392" s="160"/>
      <c r="CB392" s="160"/>
      <c r="CC392" s="160"/>
      <c r="CD392" s="160"/>
      <c r="CE392" s="160"/>
      <c r="CF392" s="160"/>
      <c r="CG392" s="160"/>
      <c r="CH392" s="160"/>
      <c r="CI392" s="160"/>
      <c r="CJ392" s="160"/>
      <c r="CK392" s="160"/>
      <c r="CL392" s="160"/>
      <c r="CM392" s="160"/>
      <c r="CN392" s="160"/>
      <c r="CO392" s="160"/>
      <c r="CP392" s="160"/>
      <c r="CQ392" s="160"/>
      <c r="CR392" s="160"/>
      <c r="CS392" s="160"/>
      <c r="CT392" s="160"/>
      <c r="CU392" s="160"/>
      <c r="CV392" s="160"/>
      <c r="CW392" s="160"/>
      <c r="CX392" s="160"/>
      <c r="CY392" s="160"/>
      <c r="CZ392" s="160"/>
      <c r="DA392" s="160"/>
      <c r="DB392" s="160"/>
      <c r="DC392" s="160"/>
      <c r="DD392" s="160"/>
      <c r="DE392" s="160"/>
      <c r="DF392" s="160"/>
      <c r="DG392" s="160"/>
      <c r="DH392" s="160"/>
      <c r="DI392" s="160"/>
      <c r="DJ392" s="160"/>
      <c r="DK392" s="160"/>
      <c r="DL392" s="160"/>
      <c r="DM392" s="160"/>
      <c r="DN392" s="160"/>
      <c r="DO392" s="160"/>
      <c r="DP392" s="160"/>
      <c r="DQ392" s="160"/>
      <c r="DR392" s="160"/>
      <c r="DS392" s="160"/>
      <c r="DT392" s="160"/>
      <c r="DU392" s="160"/>
      <c r="DV392" s="160"/>
      <c r="DW392" s="160"/>
      <c r="DX392" s="160"/>
      <c r="DY392" s="160"/>
      <c r="DZ392" s="160"/>
      <c r="EA392" s="160"/>
      <c r="EB392" s="160"/>
      <c r="EC392" s="160"/>
      <c r="ED392" s="160"/>
      <c r="EE392" s="160"/>
      <c r="EF392" s="160"/>
      <c r="EG392" s="160"/>
    </row>
    <row r="393" spans="29:137" s="162" customFormat="1">
      <c r="AC393" s="171"/>
      <c r="AD393" s="164"/>
      <c r="AE393" s="164"/>
      <c r="AF393" s="164"/>
      <c r="AG393" s="164"/>
      <c r="AH393" s="164"/>
      <c r="AI393" s="164"/>
      <c r="AJ393" s="164"/>
      <c r="AK393" s="164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  <c r="BA393" s="160"/>
      <c r="BB393" s="160"/>
      <c r="BC393" s="160"/>
      <c r="BD393" s="160"/>
      <c r="BE393" s="160"/>
      <c r="BF393" s="160"/>
      <c r="BG393" s="160"/>
      <c r="BH393" s="160"/>
      <c r="BI393" s="160"/>
      <c r="BJ393" s="160"/>
      <c r="BK393" s="160"/>
      <c r="BL393" s="160"/>
      <c r="BM393" s="160"/>
      <c r="BN393" s="160"/>
      <c r="BO393" s="160"/>
      <c r="BP393" s="160"/>
      <c r="BQ393" s="160"/>
      <c r="BR393" s="160"/>
      <c r="BS393" s="160"/>
      <c r="BT393" s="160"/>
      <c r="BU393" s="160"/>
      <c r="BV393" s="160"/>
      <c r="BW393" s="160"/>
      <c r="BX393" s="160"/>
      <c r="BY393" s="160"/>
      <c r="BZ393" s="160"/>
      <c r="CA393" s="160"/>
      <c r="CB393" s="160"/>
      <c r="CC393" s="160"/>
      <c r="CD393" s="160"/>
      <c r="CE393" s="160"/>
      <c r="CF393" s="160"/>
      <c r="CG393" s="160"/>
      <c r="CH393" s="160"/>
      <c r="CI393" s="160"/>
      <c r="CJ393" s="160"/>
      <c r="CK393" s="160"/>
      <c r="CL393" s="160"/>
      <c r="CM393" s="160"/>
      <c r="CN393" s="160"/>
      <c r="CO393" s="160"/>
      <c r="CP393" s="160"/>
      <c r="CQ393" s="160"/>
      <c r="CR393" s="160"/>
      <c r="CS393" s="160"/>
      <c r="CT393" s="160"/>
      <c r="CU393" s="160"/>
      <c r="CV393" s="160"/>
      <c r="CW393" s="160"/>
      <c r="CX393" s="160"/>
      <c r="CY393" s="160"/>
      <c r="CZ393" s="160"/>
      <c r="DA393" s="160"/>
      <c r="DB393" s="160"/>
      <c r="DC393" s="160"/>
      <c r="DD393" s="160"/>
      <c r="DE393" s="160"/>
      <c r="DF393" s="160"/>
      <c r="DG393" s="160"/>
      <c r="DH393" s="160"/>
      <c r="DI393" s="160"/>
      <c r="DJ393" s="160"/>
      <c r="DK393" s="160"/>
      <c r="DL393" s="160"/>
      <c r="DM393" s="160"/>
      <c r="DN393" s="160"/>
      <c r="DO393" s="160"/>
      <c r="DP393" s="160"/>
      <c r="DQ393" s="160"/>
      <c r="DR393" s="160"/>
      <c r="DS393" s="160"/>
      <c r="DT393" s="160"/>
      <c r="DU393" s="160"/>
      <c r="DV393" s="160"/>
      <c r="DW393" s="160"/>
      <c r="DX393" s="160"/>
      <c r="DY393" s="160"/>
      <c r="DZ393" s="160"/>
      <c r="EA393" s="160"/>
      <c r="EB393" s="160"/>
      <c r="EC393" s="160"/>
      <c r="ED393" s="160"/>
      <c r="EE393" s="160"/>
      <c r="EF393" s="160"/>
      <c r="EG393" s="160"/>
    </row>
    <row r="394" spans="29:137" s="162" customFormat="1">
      <c r="AC394" s="171"/>
      <c r="AD394" s="164"/>
      <c r="AE394" s="164"/>
      <c r="AF394" s="164"/>
      <c r="AG394" s="164"/>
      <c r="AH394" s="164"/>
      <c r="AI394" s="164"/>
      <c r="AJ394" s="164"/>
      <c r="AK394" s="164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  <c r="BA394" s="160"/>
      <c r="BB394" s="160"/>
      <c r="BC394" s="160"/>
      <c r="BD394" s="160"/>
      <c r="BE394" s="160"/>
      <c r="BF394" s="160"/>
      <c r="BG394" s="160"/>
      <c r="BH394" s="160"/>
      <c r="BI394" s="160"/>
      <c r="BJ394" s="160"/>
      <c r="BK394" s="160"/>
      <c r="BL394" s="160"/>
      <c r="BM394" s="160"/>
      <c r="BN394" s="160"/>
      <c r="BO394" s="160"/>
      <c r="BP394" s="160"/>
      <c r="BQ394" s="160"/>
      <c r="BR394" s="160"/>
      <c r="BS394" s="160"/>
      <c r="BT394" s="160"/>
      <c r="BU394" s="160"/>
      <c r="BV394" s="160"/>
      <c r="BW394" s="160"/>
      <c r="BX394" s="160"/>
      <c r="BY394" s="160"/>
      <c r="BZ394" s="160"/>
      <c r="CA394" s="160"/>
      <c r="CB394" s="160"/>
      <c r="CC394" s="160"/>
      <c r="CD394" s="160"/>
      <c r="CE394" s="160"/>
      <c r="CF394" s="160"/>
      <c r="CG394" s="160"/>
      <c r="CH394" s="160"/>
      <c r="CI394" s="160"/>
      <c r="CJ394" s="160"/>
      <c r="CK394" s="160"/>
      <c r="CL394" s="160"/>
      <c r="CM394" s="160"/>
      <c r="CN394" s="160"/>
      <c r="CO394" s="160"/>
      <c r="CP394" s="160"/>
      <c r="CQ394" s="160"/>
      <c r="CR394" s="160"/>
      <c r="CS394" s="160"/>
      <c r="CT394" s="160"/>
      <c r="CU394" s="160"/>
      <c r="CV394" s="160"/>
      <c r="CW394" s="160"/>
      <c r="CX394" s="160"/>
      <c r="CY394" s="160"/>
      <c r="CZ394" s="160"/>
      <c r="DA394" s="160"/>
      <c r="DB394" s="160"/>
      <c r="DC394" s="160"/>
      <c r="DD394" s="160"/>
      <c r="DE394" s="160"/>
      <c r="DF394" s="160"/>
      <c r="DG394" s="160"/>
      <c r="DH394" s="160"/>
      <c r="DI394" s="160"/>
      <c r="DJ394" s="160"/>
      <c r="DK394" s="160"/>
      <c r="DL394" s="160"/>
      <c r="DM394" s="160"/>
      <c r="DN394" s="160"/>
      <c r="DO394" s="160"/>
      <c r="DP394" s="160"/>
      <c r="DQ394" s="160"/>
      <c r="DR394" s="160"/>
      <c r="DS394" s="160"/>
      <c r="DT394" s="160"/>
      <c r="DU394" s="160"/>
      <c r="DV394" s="160"/>
      <c r="DW394" s="160"/>
      <c r="DX394" s="160"/>
      <c r="DY394" s="160"/>
      <c r="DZ394" s="160"/>
      <c r="EA394" s="160"/>
      <c r="EB394" s="160"/>
      <c r="EC394" s="160"/>
      <c r="ED394" s="160"/>
      <c r="EE394" s="160"/>
      <c r="EF394" s="160"/>
      <c r="EG394" s="160"/>
    </row>
    <row r="395" spans="29:137" s="162" customFormat="1">
      <c r="AC395" s="171"/>
      <c r="AD395" s="164"/>
      <c r="AE395" s="164"/>
      <c r="AF395" s="164"/>
      <c r="AG395" s="164"/>
      <c r="AH395" s="164"/>
      <c r="AI395" s="164"/>
      <c r="AJ395" s="164"/>
      <c r="AK395" s="164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  <c r="BA395" s="160"/>
      <c r="BB395" s="160"/>
      <c r="BC395" s="160"/>
      <c r="BD395" s="160"/>
      <c r="BE395" s="160"/>
      <c r="BF395" s="160"/>
      <c r="BG395" s="160"/>
      <c r="BH395" s="160"/>
      <c r="BI395" s="160"/>
      <c r="BJ395" s="160"/>
      <c r="BK395" s="160"/>
      <c r="BL395" s="160"/>
      <c r="BM395" s="160"/>
      <c r="BN395" s="160"/>
      <c r="BO395" s="160"/>
      <c r="BP395" s="160"/>
      <c r="BQ395" s="160"/>
      <c r="BR395" s="160"/>
      <c r="BS395" s="160"/>
      <c r="BT395" s="160"/>
      <c r="BU395" s="160"/>
      <c r="BV395" s="160"/>
      <c r="BW395" s="160"/>
      <c r="BX395" s="160"/>
      <c r="BY395" s="160"/>
      <c r="BZ395" s="160"/>
      <c r="CA395" s="160"/>
      <c r="CB395" s="160"/>
      <c r="CC395" s="160"/>
      <c r="CD395" s="160"/>
      <c r="CE395" s="160"/>
      <c r="CF395" s="160"/>
      <c r="CG395" s="160"/>
      <c r="CH395" s="160"/>
      <c r="CI395" s="160"/>
      <c r="CJ395" s="160"/>
      <c r="CK395" s="160"/>
      <c r="CL395" s="160"/>
      <c r="CM395" s="160"/>
      <c r="CN395" s="160"/>
      <c r="CO395" s="160"/>
      <c r="CP395" s="160"/>
      <c r="CQ395" s="160"/>
      <c r="CR395" s="160"/>
      <c r="CS395" s="160"/>
      <c r="CT395" s="160"/>
      <c r="CU395" s="160"/>
      <c r="CV395" s="160"/>
      <c r="CW395" s="160"/>
      <c r="CX395" s="160"/>
      <c r="CY395" s="160"/>
      <c r="CZ395" s="160"/>
      <c r="DA395" s="160"/>
      <c r="DB395" s="160"/>
      <c r="DC395" s="160"/>
      <c r="DD395" s="160"/>
      <c r="DE395" s="160"/>
      <c r="DF395" s="160"/>
      <c r="DG395" s="160"/>
      <c r="DH395" s="160"/>
      <c r="DI395" s="160"/>
      <c r="DJ395" s="160"/>
      <c r="DK395" s="160"/>
      <c r="DL395" s="160"/>
      <c r="DM395" s="160"/>
      <c r="DN395" s="160"/>
      <c r="DO395" s="160"/>
      <c r="DP395" s="160"/>
      <c r="DQ395" s="160"/>
      <c r="DR395" s="160"/>
      <c r="DS395" s="160"/>
      <c r="DT395" s="160"/>
      <c r="DU395" s="160"/>
      <c r="DV395" s="160"/>
      <c r="DW395" s="160"/>
      <c r="DX395" s="160"/>
      <c r="DY395" s="160"/>
      <c r="DZ395" s="160"/>
      <c r="EA395" s="160"/>
      <c r="EB395" s="160"/>
      <c r="EC395" s="160"/>
      <c r="ED395" s="160"/>
      <c r="EE395" s="160"/>
      <c r="EF395" s="160"/>
      <c r="EG395" s="160"/>
    </row>
    <row r="396" spans="29:137" s="162" customFormat="1">
      <c r="AC396" s="171"/>
      <c r="AD396" s="164"/>
      <c r="AE396" s="164"/>
      <c r="AF396" s="164"/>
      <c r="AG396" s="164"/>
      <c r="AH396" s="164"/>
      <c r="AI396" s="164"/>
      <c r="AJ396" s="164"/>
      <c r="AK396" s="164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  <c r="BA396" s="160"/>
      <c r="BB396" s="160"/>
      <c r="BC396" s="160"/>
      <c r="BD396" s="160"/>
      <c r="BE396" s="160"/>
      <c r="BF396" s="160"/>
      <c r="BG396" s="160"/>
      <c r="BH396" s="160"/>
      <c r="BI396" s="160"/>
      <c r="BJ396" s="160"/>
      <c r="BK396" s="160"/>
      <c r="BL396" s="160"/>
      <c r="BM396" s="160"/>
      <c r="BN396" s="160"/>
      <c r="BO396" s="160"/>
      <c r="BP396" s="160"/>
      <c r="BQ396" s="160"/>
      <c r="BR396" s="160"/>
      <c r="BS396" s="160"/>
      <c r="BT396" s="160"/>
      <c r="BU396" s="160"/>
      <c r="BV396" s="160"/>
      <c r="BW396" s="160"/>
      <c r="BX396" s="160"/>
      <c r="BY396" s="160"/>
      <c r="BZ396" s="160"/>
      <c r="CA396" s="160"/>
      <c r="CB396" s="160"/>
      <c r="CC396" s="160"/>
      <c r="CD396" s="160"/>
      <c r="CE396" s="160"/>
      <c r="CF396" s="160"/>
      <c r="CG396" s="160"/>
      <c r="CH396" s="160"/>
      <c r="CI396" s="160"/>
      <c r="CJ396" s="160"/>
      <c r="CK396" s="160"/>
      <c r="CL396" s="160"/>
      <c r="CM396" s="160"/>
      <c r="CN396" s="160"/>
      <c r="CO396" s="160"/>
      <c r="CP396" s="160"/>
      <c r="CQ396" s="160"/>
      <c r="CR396" s="160"/>
      <c r="CS396" s="160"/>
      <c r="CT396" s="160"/>
      <c r="CU396" s="160"/>
      <c r="CV396" s="160"/>
      <c r="CW396" s="160"/>
      <c r="CX396" s="160"/>
      <c r="CY396" s="160"/>
      <c r="CZ396" s="160"/>
      <c r="DA396" s="160"/>
      <c r="DB396" s="160"/>
      <c r="DC396" s="160"/>
      <c r="DD396" s="160"/>
      <c r="DE396" s="160"/>
      <c r="DF396" s="160"/>
      <c r="DG396" s="160"/>
      <c r="DH396" s="160"/>
      <c r="DI396" s="160"/>
      <c r="DJ396" s="160"/>
      <c r="DK396" s="160"/>
      <c r="DL396" s="160"/>
      <c r="DM396" s="160"/>
      <c r="DN396" s="160"/>
      <c r="DO396" s="160"/>
      <c r="DP396" s="160"/>
      <c r="DQ396" s="160"/>
      <c r="DR396" s="160"/>
      <c r="DS396" s="160"/>
      <c r="DT396" s="160"/>
      <c r="DU396" s="160"/>
      <c r="DV396" s="160"/>
      <c r="DW396" s="160"/>
      <c r="DX396" s="160"/>
      <c r="DY396" s="160"/>
      <c r="DZ396" s="160"/>
      <c r="EA396" s="160"/>
      <c r="EB396" s="160"/>
      <c r="EC396" s="160"/>
      <c r="ED396" s="160"/>
      <c r="EE396" s="160"/>
      <c r="EF396" s="160"/>
      <c r="EG396" s="160"/>
    </row>
    <row r="397" spans="29:137" s="162" customFormat="1">
      <c r="AC397" s="171"/>
      <c r="AD397" s="164"/>
      <c r="AE397" s="164"/>
      <c r="AF397" s="164"/>
      <c r="AG397" s="164"/>
      <c r="AH397" s="164"/>
      <c r="AI397" s="164"/>
      <c r="AJ397" s="164"/>
      <c r="AK397" s="164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  <c r="BA397" s="160"/>
      <c r="BB397" s="160"/>
      <c r="BC397" s="160"/>
      <c r="BD397" s="160"/>
      <c r="BE397" s="160"/>
      <c r="BF397" s="160"/>
      <c r="BG397" s="160"/>
      <c r="BH397" s="160"/>
      <c r="BI397" s="160"/>
      <c r="BJ397" s="160"/>
      <c r="BK397" s="160"/>
      <c r="BL397" s="160"/>
      <c r="BM397" s="160"/>
      <c r="BN397" s="160"/>
      <c r="BO397" s="160"/>
      <c r="BP397" s="160"/>
      <c r="BQ397" s="160"/>
      <c r="BR397" s="160"/>
      <c r="BS397" s="160"/>
      <c r="BT397" s="160"/>
      <c r="BU397" s="160"/>
      <c r="BV397" s="160"/>
      <c r="BW397" s="160"/>
      <c r="BX397" s="160"/>
      <c r="BY397" s="160"/>
      <c r="BZ397" s="160"/>
      <c r="CA397" s="160"/>
      <c r="CB397" s="160"/>
      <c r="CC397" s="160"/>
      <c r="CD397" s="160"/>
      <c r="CE397" s="160"/>
      <c r="CF397" s="160"/>
      <c r="CG397" s="160"/>
      <c r="CH397" s="160"/>
      <c r="CI397" s="160"/>
      <c r="CJ397" s="160"/>
      <c r="CK397" s="160"/>
      <c r="CL397" s="160"/>
      <c r="CM397" s="160"/>
      <c r="CN397" s="160"/>
      <c r="CO397" s="160"/>
      <c r="CP397" s="160"/>
      <c r="CQ397" s="160"/>
      <c r="CR397" s="160"/>
      <c r="CS397" s="160"/>
      <c r="CT397" s="160"/>
      <c r="CU397" s="160"/>
      <c r="CV397" s="160"/>
      <c r="CW397" s="160"/>
      <c r="CX397" s="160"/>
      <c r="CY397" s="160"/>
      <c r="CZ397" s="160"/>
      <c r="DA397" s="160"/>
      <c r="DB397" s="160"/>
      <c r="DC397" s="160"/>
      <c r="DD397" s="160"/>
      <c r="DE397" s="160"/>
      <c r="DF397" s="160"/>
      <c r="DG397" s="160"/>
      <c r="DH397" s="160"/>
      <c r="DI397" s="160"/>
      <c r="DJ397" s="160"/>
      <c r="DK397" s="160"/>
      <c r="DL397" s="160"/>
      <c r="DM397" s="160"/>
      <c r="DN397" s="160"/>
      <c r="DO397" s="160"/>
      <c r="DP397" s="160"/>
      <c r="DQ397" s="160"/>
      <c r="DR397" s="160"/>
      <c r="DS397" s="160"/>
      <c r="DT397" s="160"/>
      <c r="DU397" s="160"/>
      <c r="DV397" s="160"/>
      <c r="DW397" s="160"/>
      <c r="DX397" s="160"/>
      <c r="DY397" s="160"/>
      <c r="DZ397" s="160"/>
      <c r="EA397" s="160"/>
      <c r="EB397" s="160"/>
      <c r="EC397" s="160"/>
      <c r="ED397" s="160"/>
      <c r="EE397" s="160"/>
      <c r="EF397" s="160"/>
      <c r="EG397" s="160"/>
    </row>
    <row r="398" spans="29:137" s="162" customFormat="1">
      <c r="AC398" s="171"/>
      <c r="AD398" s="164"/>
      <c r="AE398" s="164"/>
      <c r="AF398" s="164"/>
      <c r="AG398" s="164"/>
      <c r="AH398" s="164"/>
      <c r="AI398" s="164"/>
      <c r="AJ398" s="164"/>
      <c r="AK398" s="164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  <c r="BA398" s="160"/>
      <c r="BB398" s="160"/>
      <c r="BC398" s="160"/>
      <c r="BD398" s="160"/>
      <c r="BE398" s="160"/>
      <c r="BF398" s="160"/>
      <c r="BG398" s="160"/>
      <c r="BH398" s="160"/>
      <c r="BI398" s="160"/>
      <c r="BJ398" s="160"/>
      <c r="BK398" s="160"/>
      <c r="BL398" s="160"/>
      <c r="BM398" s="160"/>
      <c r="BN398" s="160"/>
      <c r="BO398" s="160"/>
      <c r="BP398" s="160"/>
      <c r="BQ398" s="160"/>
      <c r="BR398" s="160"/>
      <c r="BS398" s="160"/>
      <c r="BT398" s="160"/>
      <c r="BU398" s="160"/>
      <c r="BV398" s="160"/>
      <c r="BW398" s="160"/>
      <c r="BX398" s="160"/>
      <c r="BY398" s="160"/>
      <c r="BZ398" s="160"/>
      <c r="CA398" s="160"/>
      <c r="CB398" s="160"/>
      <c r="CC398" s="160"/>
      <c r="CD398" s="160"/>
      <c r="CE398" s="160"/>
      <c r="CF398" s="160"/>
      <c r="CG398" s="160"/>
      <c r="CH398" s="160"/>
      <c r="CI398" s="160"/>
      <c r="CJ398" s="160"/>
      <c r="CK398" s="160"/>
      <c r="CL398" s="160"/>
      <c r="CM398" s="160"/>
      <c r="CN398" s="160"/>
      <c r="CO398" s="160"/>
      <c r="CP398" s="160"/>
      <c r="CQ398" s="160"/>
      <c r="CR398" s="160"/>
      <c r="CS398" s="160"/>
      <c r="CT398" s="160"/>
      <c r="CU398" s="160"/>
      <c r="CV398" s="160"/>
      <c r="CW398" s="160"/>
      <c r="CX398" s="160"/>
      <c r="CY398" s="160"/>
      <c r="CZ398" s="160"/>
      <c r="DA398" s="160"/>
      <c r="DB398" s="160"/>
      <c r="DC398" s="160"/>
      <c r="DD398" s="160"/>
      <c r="DE398" s="160"/>
      <c r="DF398" s="160"/>
      <c r="DG398" s="160"/>
      <c r="DH398" s="160"/>
      <c r="DI398" s="160"/>
      <c r="DJ398" s="160"/>
      <c r="DK398" s="160"/>
      <c r="DL398" s="160"/>
      <c r="DM398" s="160"/>
      <c r="DN398" s="160"/>
      <c r="DO398" s="160"/>
      <c r="DP398" s="160"/>
      <c r="DQ398" s="160"/>
      <c r="DR398" s="160"/>
      <c r="DS398" s="160"/>
      <c r="DT398" s="160"/>
      <c r="DU398" s="160"/>
      <c r="DV398" s="160"/>
      <c r="DW398" s="160"/>
      <c r="DX398" s="160"/>
      <c r="DY398" s="160"/>
      <c r="DZ398" s="160"/>
      <c r="EA398" s="160"/>
      <c r="EB398" s="160"/>
      <c r="EC398" s="160"/>
      <c r="ED398" s="160"/>
      <c r="EE398" s="160"/>
      <c r="EF398" s="160"/>
      <c r="EG398" s="160"/>
    </row>
    <row r="399" spans="29:137" s="162" customFormat="1">
      <c r="AC399" s="171"/>
      <c r="AD399" s="164"/>
      <c r="AE399" s="164"/>
      <c r="AF399" s="164"/>
      <c r="AG399" s="164"/>
      <c r="AH399" s="164"/>
      <c r="AI399" s="164"/>
      <c r="AJ399" s="164"/>
      <c r="AK399" s="164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  <c r="BA399" s="160"/>
      <c r="BB399" s="160"/>
      <c r="BC399" s="160"/>
      <c r="BD399" s="160"/>
      <c r="BE399" s="160"/>
      <c r="BF399" s="160"/>
      <c r="BG399" s="160"/>
      <c r="BH399" s="160"/>
      <c r="BI399" s="160"/>
      <c r="BJ399" s="160"/>
      <c r="BK399" s="160"/>
      <c r="BL399" s="160"/>
      <c r="BM399" s="160"/>
      <c r="BN399" s="160"/>
      <c r="BO399" s="160"/>
      <c r="BP399" s="160"/>
      <c r="BQ399" s="160"/>
      <c r="BR399" s="160"/>
      <c r="BS399" s="160"/>
      <c r="BT399" s="160"/>
      <c r="BU399" s="160"/>
      <c r="BV399" s="160"/>
      <c r="BW399" s="160"/>
      <c r="BX399" s="160"/>
      <c r="BY399" s="160"/>
      <c r="BZ399" s="160"/>
      <c r="CA399" s="160"/>
      <c r="CB399" s="160"/>
      <c r="CC399" s="160"/>
      <c r="CD399" s="160"/>
      <c r="CE399" s="160"/>
      <c r="CF399" s="160"/>
      <c r="CG399" s="160"/>
      <c r="CH399" s="160"/>
      <c r="CI399" s="160"/>
      <c r="CJ399" s="160"/>
      <c r="CK399" s="160"/>
      <c r="CL399" s="160"/>
      <c r="CM399" s="160"/>
      <c r="CN399" s="160"/>
      <c r="CO399" s="160"/>
      <c r="CP399" s="160"/>
      <c r="CQ399" s="160"/>
      <c r="CR399" s="160"/>
      <c r="CS399" s="160"/>
      <c r="CT399" s="160"/>
      <c r="CU399" s="160"/>
      <c r="CV399" s="160"/>
      <c r="CW399" s="160"/>
      <c r="CX399" s="160"/>
      <c r="CY399" s="160"/>
      <c r="CZ399" s="160"/>
      <c r="DA399" s="160"/>
      <c r="DB399" s="160"/>
      <c r="DC399" s="160"/>
      <c r="DD399" s="160"/>
      <c r="DE399" s="160"/>
      <c r="DF399" s="160"/>
      <c r="DG399" s="160"/>
      <c r="DH399" s="160"/>
      <c r="DI399" s="160"/>
      <c r="DJ399" s="160"/>
      <c r="DK399" s="160"/>
      <c r="DL399" s="160"/>
      <c r="DM399" s="160"/>
      <c r="DN399" s="160"/>
      <c r="DO399" s="160"/>
      <c r="DP399" s="160"/>
      <c r="DQ399" s="160"/>
      <c r="DR399" s="160"/>
      <c r="DS399" s="160"/>
      <c r="DT399" s="160"/>
      <c r="DU399" s="160"/>
      <c r="DV399" s="160"/>
      <c r="DW399" s="160"/>
      <c r="DX399" s="160"/>
      <c r="DY399" s="160"/>
      <c r="DZ399" s="160"/>
      <c r="EA399" s="160"/>
      <c r="EB399" s="160"/>
      <c r="EC399" s="160"/>
      <c r="ED399" s="160"/>
      <c r="EE399" s="160"/>
      <c r="EF399" s="160"/>
      <c r="EG399" s="160"/>
    </row>
    <row r="400" spans="29:137" s="162" customFormat="1">
      <c r="AC400" s="171"/>
      <c r="AD400" s="164"/>
      <c r="AE400" s="164"/>
      <c r="AF400" s="164"/>
      <c r="AG400" s="164"/>
      <c r="AH400" s="164"/>
      <c r="AI400" s="164"/>
      <c r="AJ400" s="164"/>
      <c r="AK400" s="164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  <c r="BA400" s="160"/>
      <c r="BB400" s="160"/>
      <c r="BC400" s="160"/>
      <c r="BD400" s="160"/>
      <c r="BE400" s="160"/>
      <c r="BF400" s="160"/>
      <c r="BG400" s="160"/>
      <c r="BH400" s="160"/>
      <c r="BI400" s="160"/>
      <c r="BJ400" s="160"/>
      <c r="BK400" s="160"/>
      <c r="BL400" s="160"/>
      <c r="BM400" s="160"/>
      <c r="BN400" s="160"/>
      <c r="BO400" s="160"/>
      <c r="BP400" s="160"/>
      <c r="BQ400" s="160"/>
      <c r="BR400" s="160"/>
      <c r="BS400" s="160"/>
      <c r="BT400" s="160"/>
      <c r="BU400" s="160"/>
      <c r="BV400" s="160"/>
      <c r="BW400" s="160"/>
      <c r="BX400" s="160"/>
      <c r="BY400" s="160"/>
      <c r="BZ400" s="160"/>
      <c r="CA400" s="160"/>
      <c r="CB400" s="160"/>
      <c r="CC400" s="160"/>
      <c r="CD400" s="160"/>
      <c r="CE400" s="160"/>
      <c r="CF400" s="160"/>
      <c r="CG400" s="160"/>
      <c r="CH400" s="160"/>
      <c r="CI400" s="160"/>
      <c r="CJ400" s="160"/>
      <c r="CK400" s="160"/>
      <c r="CL400" s="160"/>
      <c r="CM400" s="160"/>
      <c r="CN400" s="160"/>
      <c r="CO400" s="160"/>
      <c r="CP400" s="160"/>
      <c r="CQ400" s="160"/>
      <c r="CR400" s="160"/>
      <c r="CS400" s="160"/>
      <c r="CT400" s="160"/>
      <c r="CU400" s="160"/>
      <c r="CV400" s="160"/>
      <c r="CW400" s="160"/>
      <c r="CX400" s="160"/>
      <c r="CY400" s="160"/>
      <c r="CZ400" s="160"/>
      <c r="DA400" s="160"/>
      <c r="DB400" s="160"/>
      <c r="DC400" s="160"/>
      <c r="DD400" s="160"/>
      <c r="DE400" s="160"/>
      <c r="DF400" s="160"/>
      <c r="DG400" s="160"/>
      <c r="DH400" s="160"/>
      <c r="DI400" s="160"/>
      <c r="DJ400" s="160"/>
      <c r="DK400" s="160"/>
      <c r="DL400" s="160"/>
      <c r="DM400" s="160"/>
      <c r="DN400" s="160"/>
      <c r="DO400" s="160"/>
      <c r="DP400" s="160"/>
      <c r="DQ400" s="160"/>
      <c r="DR400" s="160"/>
      <c r="DS400" s="160"/>
      <c r="DT400" s="160"/>
      <c r="DU400" s="160"/>
      <c r="DV400" s="160"/>
      <c r="DW400" s="160"/>
      <c r="DX400" s="160"/>
      <c r="DY400" s="160"/>
      <c r="DZ400" s="160"/>
      <c r="EA400" s="160"/>
      <c r="EB400" s="160"/>
      <c r="EC400" s="160"/>
      <c r="ED400" s="160"/>
      <c r="EE400" s="160"/>
      <c r="EF400" s="160"/>
      <c r="EG400" s="160"/>
    </row>
    <row r="401" spans="29:137" s="162" customFormat="1">
      <c r="AC401" s="171"/>
      <c r="AD401" s="164"/>
      <c r="AE401" s="164"/>
      <c r="AF401" s="164"/>
      <c r="AG401" s="164"/>
      <c r="AH401" s="164"/>
      <c r="AI401" s="164"/>
      <c r="AJ401" s="164"/>
      <c r="AK401" s="164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  <c r="BA401" s="160"/>
      <c r="BB401" s="160"/>
      <c r="BC401" s="160"/>
      <c r="BD401" s="160"/>
      <c r="BE401" s="160"/>
      <c r="BF401" s="160"/>
      <c r="BG401" s="160"/>
      <c r="BH401" s="160"/>
      <c r="BI401" s="160"/>
      <c r="BJ401" s="160"/>
      <c r="BK401" s="160"/>
      <c r="BL401" s="160"/>
      <c r="BM401" s="160"/>
      <c r="BN401" s="160"/>
      <c r="BO401" s="160"/>
      <c r="BP401" s="160"/>
      <c r="BQ401" s="160"/>
      <c r="BR401" s="160"/>
      <c r="BS401" s="160"/>
      <c r="BT401" s="160"/>
      <c r="BU401" s="160"/>
      <c r="BV401" s="160"/>
      <c r="BW401" s="160"/>
      <c r="BX401" s="160"/>
      <c r="BY401" s="160"/>
      <c r="BZ401" s="160"/>
      <c r="CA401" s="160"/>
      <c r="CB401" s="160"/>
      <c r="CC401" s="160"/>
      <c r="CD401" s="160"/>
      <c r="CE401" s="160"/>
      <c r="CF401" s="160"/>
      <c r="CG401" s="160"/>
      <c r="CH401" s="160"/>
      <c r="CI401" s="160"/>
      <c r="CJ401" s="160"/>
      <c r="CK401" s="160"/>
      <c r="CL401" s="160"/>
      <c r="CM401" s="160"/>
      <c r="CN401" s="160"/>
      <c r="CO401" s="160"/>
      <c r="CP401" s="160"/>
      <c r="CQ401" s="160"/>
      <c r="CR401" s="160"/>
      <c r="CS401" s="160"/>
      <c r="CT401" s="160"/>
      <c r="CU401" s="160"/>
      <c r="CV401" s="160"/>
      <c r="CW401" s="160"/>
      <c r="CX401" s="160"/>
      <c r="CY401" s="160"/>
      <c r="CZ401" s="160"/>
      <c r="DA401" s="160"/>
      <c r="DB401" s="160"/>
      <c r="DC401" s="160"/>
      <c r="DD401" s="160"/>
      <c r="DE401" s="160"/>
      <c r="DF401" s="160"/>
      <c r="DG401" s="160"/>
      <c r="DH401" s="160"/>
      <c r="DI401" s="160"/>
      <c r="DJ401" s="160"/>
      <c r="DK401" s="160"/>
      <c r="DL401" s="160"/>
      <c r="DM401" s="160"/>
      <c r="DN401" s="160"/>
      <c r="DO401" s="160"/>
      <c r="DP401" s="160"/>
      <c r="DQ401" s="160"/>
      <c r="DR401" s="160"/>
      <c r="DS401" s="160"/>
      <c r="DT401" s="160"/>
      <c r="DU401" s="160"/>
      <c r="DV401" s="160"/>
      <c r="DW401" s="160"/>
      <c r="DX401" s="160"/>
      <c r="DY401" s="160"/>
      <c r="DZ401" s="160"/>
      <c r="EA401" s="160"/>
      <c r="EB401" s="160"/>
      <c r="EC401" s="160"/>
      <c r="ED401" s="160"/>
      <c r="EE401" s="160"/>
      <c r="EF401" s="160"/>
      <c r="EG401" s="160"/>
    </row>
    <row r="402" spans="29:137" s="162" customFormat="1">
      <c r="AC402" s="171"/>
      <c r="AD402" s="164"/>
      <c r="AE402" s="164"/>
      <c r="AF402" s="164"/>
      <c r="AG402" s="164"/>
      <c r="AH402" s="164"/>
      <c r="AI402" s="164"/>
      <c r="AJ402" s="164"/>
      <c r="AK402" s="164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  <c r="BA402" s="160"/>
      <c r="BB402" s="160"/>
      <c r="BC402" s="160"/>
      <c r="BD402" s="160"/>
      <c r="BE402" s="160"/>
      <c r="BF402" s="160"/>
      <c r="BG402" s="160"/>
      <c r="BH402" s="160"/>
      <c r="BI402" s="160"/>
      <c r="BJ402" s="160"/>
      <c r="BK402" s="160"/>
      <c r="BL402" s="160"/>
      <c r="BM402" s="160"/>
      <c r="BN402" s="160"/>
      <c r="BO402" s="160"/>
      <c r="BP402" s="160"/>
      <c r="BQ402" s="160"/>
      <c r="BR402" s="160"/>
      <c r="BS402" s="160"/>
      <c r="BT402" s="160"/>
      <c r="BU402" s="160"/>
      <c r="BV402" s="160"/>
      <c r="BW402" s="160"/>
      <c r="BX402" s="160"/>
      <c r="BY402" s="160"/>
      <c r="BZ402" s="160"/>
      <c r="CA402" s="160"/>
      <c r="CB402" s="160"/>
      <c r="CC402" s="160"/>
      <c r="CD402" s="160"/>
      <c r="CE402" s="160"/>
      <c r="CF402" s="160"/>
      <c r="CG402" s="160"/>
      <c r="CH402" s="160"/>
      <c r="CI402" s="160"/>
      <c r="CJ402" s="160"/>
      <c r="CK402" s="160"/>
      <c r="CL402" s="160"/>
      <c r="CM402" s="160"/>
      <c r="CN402" s="160"/>
      <c r="CO402" s="160"/>
      <c r="CP402" s="160"/>
      <c r="CQ402" s="160"/>
      <c r="CR402" s="160"/>
      <c r="CS402" s="160"/>
      <c r="CT402" s="160"/>
      <c r="CU402" s="160"/>
      <c r="CV402" s="160"/>
      <c r="CW402" s="160"/>
      <c r="CX402" s="160"/>
      <c r="CY402" s="160"/>
      <c r="CZ402" s="160"/>
      <c r="DA402" s="160"/>
      <c r="DB402" s="160"/>
      <c r="DC402" s="160"/>
      <c r="DD402" s="160"/>
      <c r="DE402" s="160"/>
      <c r="DF402" s="160"/>
      <c r="DG402" s="160"/>
      <c r="DH402" s="160"/>
      <c r="DI402" s="160"/>
      <c r="DJ402" s="160"/>
      <c r="DK402" s="160"/>
      <c r="DL402" s="160"/>
      <c r="DM402" s="160"/>
      <c r="DN402" s="160"/>
      <c r="DO402" s="160"/>
      <c r="DP402" s="160"/>
      <c r="DQ402" s="160"/>
      <c r="DR402" s="160"/>
      <c r="DS402" s="160"/>
      <c r="DT402" s="160"/>
      <c r="DU402" s="160"/>
      <c r="DV402" s="160"/>
      <c r="DW402" s="160"/>
      <c r="DX402" s="160"/>
      <c r="DY402" s="160"/>
      <c r="DZ402" s="160"/>
      <c r="EA402" s="160"/>
      <c r="EB402" s="160"/>
      <c r="EC402" s="160"/>
      <c r="ED402" s="160"/>
      <c r="EE402" s="160"/>
      <c r="EF402" s="160"/>
      <c r="EG402" s="160"/>
    </row>
    <row r="403" spans="29:137" s="162" customFormat="1">
      <c r="AC403" s="171"/>
      <c r="AD403" s="164"/>
      <c r="AE403" s="164"/>
      <c r="AF403" s="164"/>
      <c r="AG403" s="164"/>
      <c r="AH403" s="164"/>
      <c r="AI403" s="164"/>
      <c r="AJ403" s="164"/>
      <c r="AK403" s="164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  <c r="BA403" s="160"/>
      <c r="BB403" s="160"/>
      <c r="BC403" s="160"/>
      <c r="BD403" s="160"/>
      <c r="BE403" s="160"/>
      <c r="BF403" s="160"/>
      <c r="BG403" s="160"/>
      <c r="BH403" s="160"/>
      <c r="BI403" s="160"/>
      <c r="BJ403" s="160"/>
      <c r="BK403" s="160"/>
      <c r="BL403" s="160"/>
      <c r="BM403" s="160"/>
      <c r="BN403" s="160"/>
      <c r="BO403" s="160"/>
      <c r="BP403" s="160"/>
      <c r="BQ403" s="160"/>
      <c r="BR403" s="160"/>
      <c r="BS403" s="160"/>
      <c r="BT403" s="160"/>
      <c r="BU403" s="160"/>
      <c r="BV403" s="160"/>
      <c r="BW403" s="160"/>
      <c r="BX403" s="160"/>
      <c r="BY403" s="160"/>
      <c r="BZ403" s="160"/>
      <c r="CA403" s="160"/>
      <c r="CB403" s="160"/>
      <c r="CC403" s="160"/>
      <c r="CD403" s="160"/>
      <c r="CE403" s="160"/>
      <c r="CF403" s="160"/>
      <c r="CG403" s="160"/>
      <c r="CH403" s="160"/>
      <c r="CI403" s="160"/>
      <c r="CJ403" s="160"/>
      <c r="CK403" s="160"/>
      <c r="CL403" s="160"/>
      <c r="CM403" s="160"/>
      <c r="CN403" s="160"/>
      <c r="CO403" s="160"/>
      <c r="CP403" s="160"/>
      <c r="CQ403" s="160"/>
      <c r="CR403" s="160"/>
      <c r="CS403" s="160"/>
      <c r="CT403" s="160"/>
      <c r="CU403" s="160"/>
      <c r="CV403" s="160"/>
      <c r="CW403" s="160"/>
      <c r="CX403" s="160"/>
      <c r="CY403" s="160"/>
      <c r="CZ403" s="160"/>
      <c r="DA403" s="160"/>
      <c r="DB403" s="160"/>
      <c r="DC403" s="160"/>
      <c r="DD403" s="160"/>
      <c r="DE403" s="160"/>
      <c r="DF403" s="160"/>
      <c r="DG403" s="160"/>
      <c r="DH403" s="160"/>
      <c r="DI403" s="160"/>
      <c r="DJ403" s="160"/>
      <c r="DK403" s="160"/>
      <c r="DL403" s="160"/>
      <c r="DM403" s="160"/>
      <c r="DN403" s="160"/>
      <c r="DO403" s="160"/>
      <c r="DP403" s="160"/>
      <c r="DQ403" s="160"/>
      <c r="DR403" s="160"/>
      <c r="DS403" s="160"/>
      <c r="DT403" s="160"/>
      <c r="DU403" s="160"/>
      <c r="DV403" s="160"/>
      <c r="DW403" s="160"/>
      <c r="DX403" s="160"/>
      <c r="DY403" s="160"/>
      <c r="DZ403" s="160"/>
      <c r="EA403" s="160"/>
      <c r="EB403" s="160"/>
      <c r="EC403" s="160"/>
      <c r="ED403" s="160"/>
      <c r="EE403" s="160"/>
      <c r="EF403" s="160"/>
      <c r="EG403" s="160"/>
    </row>
    <row r="404" spans="29:137" s="162" customFormat="1">
      <c r="AC404" s="171"/>
      <c r="AD404" s="164"/>
      <c r="AE404" s="164"/>
      <c r="AF404" s="164"/>
      <c r="AG404" s="164"/>
      <c r="AH404" s="164"/>
      <c r="AI404" s="164"/>
      <c r="AJ404" s="164"/>
      <c r="AK404" s="164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  <c r="BA404" s="160"/>
      <c r="BB404" s="160"/>
      <c r="BC404" s="160"/>
      <c r="BD404" s="160"/>
      <c r="BE404" s="160"/>
      <c r="BF404" s="160"/>
      <c r="BG404" s="160"/>
      <c r="BH404" s="160"/>
      <c r="BI404" s="160"/>
      <c r="BJ404" s="160"/>
      <c r="BK404" s="160"/>
      <c r="BL404" s="160"/>
      <c r="BM404" s="160"/>
      <c r="BN404" s="160"/>
      <c r="BO404" s="160"/>
      <c r="BP404" s="160"/>
      <c r="BQ404" s="160"/>
      <c r="BR404" s="160"/>
      <c r="BS404" s="160"/>
      <c r="BT404" s="160"/>
      <c r="BU404" s="160"/>
      <c r="BV404" s="160"/>
      <c r="BW404" s="160"/>
      <c r="BX404" s="160"/>
      <c r="BY404" s="160"/>
      <c r="BZ404" s="160"/>
      <c r="CA404" s="160"/>
      <c r="CB404" s="160"/>
      <c r="CC404" s="160"/>
      <c r="CD404" s="160"/>
      <c r="CE404" s="160"/>
      <c r="CF404" s="160"/>
      <c r="CG404" s="160"/>
      <c r="CH404" s="160"/>
      <c r="CI404" s="160"/>
      <c r="CJ404" s="160"/>
      <c r="CK404" s="160"/>
      <c r="CL404" s="160"/>
      <c r="CM404" s="160"/>
      <c r="CN404" s="160"/>
      <c r="CO404" s="160"/>
      <c r="CP404" s="160"/>
      <c r="CQ404" s="160"/>
      <c r="CR404" s="160"/>
      <c r="CS404" s="160"/>
      <c r="CT404" s="160"/>
      <c r="CU404" s="160"/>
      <c r="CV404" s="160"/>
      <c r="CW404" s="160"/>
      <c r="CX404" s="160"/>
      <c r="CY404" s="160"/>
      <c r="CZ404" s="160"/>
      <c r="DA404" s="160"/>
      <c r="DB404" s="160"/>
      <c r="DC404" s="160"/>
      <c r="DD404" s="160"/>
      <c r="DE404" s="160"/>
      <c r="DF404" s="160"/>
      <c r="DG404" s="160"/>
      <c r="DH404" s="160"/>
      <c r="DI404" s="160"/>
      <c r="DJ404" s="160"/>
      <c r="DK404" s="160"/>
      <c r="DL404" s="160"/>
      <c r="DM404" s="160"/>
      <c r="DN404" s="160"/>
      <c r="DO404" s="160"/>
      <c r="DP404" s="160"/>
      <c r="DQ404" s="160"/>
      <c r="DR404" s="160"/>
      <c r="DS404" s="160"/>
      <c r="DT404" s="160"/>
      <c r="DU404" s="160"/>
      <c r="DV404" s="160"/>
      <c r="DW404" s="160"/>
      <c r="DX404" s="160"/>
      <c r="DY404" s="160"/>
      <c r="DZ404" s="160"/>
      <c r="EA404" s="160"/>
      <c r="EB404" s="160"/>
      <c r="EC404" s="160"/>
      <c r="ED404" s="160"/>
      <c r="EE404" s="160"/>
      <c r="EF404" s="160"/>
      <c r="EG404" s="160"/>
    </row>
    <row r="405" spans="29:137" s="162" customFormat="1">
      <c r="AC405" s="171"/>
      <c r="AD405" s="164"/>
      <c r="AE405" s="164"/>
      <c r="AF405" s="164"/>
      <c r="AG405" s="164"/>
      <c r="AH405" s="164"/>
      <c r="AI405" s="164"/>
      <c r="AJ405" s="164"/>
      <c r="AK405" s="164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  <c r="BA405" s="160"/>
      <c r="BB405" s="160"/>
      <c r="BC405" s="160"/>
      <c r="BD405" s="160"/>
      <c r="BE405" s="160"/>
      <c r="BF405" s="160"/>
      <c r="BG405" s="160"/>
      <c r="BH405" s="160"/>
      <c r="BI405" s="160"/>
      <c r="BJ405" s="160"/>
      <c r="BK405" s="160"/>
      <c r="BL405" s="160"/>
      <c r="BM405" s="160"/>
      <c r="BN405" s="160"/>
      <c r="BO405" s="160"/>
      <c r="BP405" s="160"/>
      <c r="BQ405" s="160"/>
      <c r="BR405" s="160"/>
      <c r="BS405" s="160"/>
      <c r="BT405" s="160"/>
      <c r="BU405" s="160"/>
      <c r="BV405" s="160"/>
      <c r="BW405" s="160"/>
      <c r="BX405" s="160"/>
      <c r="BY405" s="160"/>
      <c r="BZ405" s="160"/>
      <c r="CA405" s="160"/>
      <c r="CB405" s="160"/>
      <c r="CC405" s="160"/>
      <c r="CD405" s="160"/>
      <c r="CE405" s="160"/>
      <c r="CF405" s="160"/>
      <c r="CG405" s="160"/>
      <c r="CH405" s="160"/>
      <c r="CI405" s="160"/>
      <c r="CJ405" s="160"/>
      <c r="CK405" s="160"/>
      <c r="CL405" s="160"/>
      <c r="CM405" s="160"/>
      <c r="CN405" s="160"/>
      <c r="CO405" s="160"/>
      <c r="CP405" s="160"/>
      <c r="CQ405" s="160"/>
      <c r="CR405" s="160"/>
      <c r="CS405" s="160"/>
      <c r="CT405" s="160"/>
      <c r="CU405" s="160"/>
      <c r="CV405" s="160"/>
      <c r="CW405" s="160"/>
      <c r="CX405" s="160"/>
      <c r="CY405" s="160"/>
      <c r="CZ405" s="160"/>
      <c r="DA405" s="160"/>
      <c r="DB405" s="160"/>
      <c r="DC405" s="160"/>
      <c r="DD405" s="160"/>
      <c r="DE405" s="160"/>
      <c r="DF405" s="160"/>
      <c r="DG405" s="160"/>
      <c r="DH405" s="160"/>
      <c r="DI405" s="160"/>
      <c r="DJ405" s="160"/>
      <c r="DK405" s="160"/>
      <c r="DL405" s="160"/>
      <c r="DM405" s="160"/>
      <c r="DN405" s="160"/>
      <c r="DO405" s="160"/>
      <c r="DP405" s="160"/>
      <c r="DQ405" s="160"/>
      <c r="DR405" s="160"/>
      <c r="DS405" s="160"/>
      <c r="DT405" s="160"/>
      <c r="DU405" s="160"/>
      <c r="DV405" s="160"/>
      <c r="DW405" s="160"/>
      <c r="DX405" s="160"/>
      <c r="DY405" s="160"/>
      <c r="DZ405" s="160"/>
      <c r="EA405" s="160"/>
      <c r="EB405" s="160"/>
      <c r="EC405" s="160"/>
      <c r="ED405" s="160"/>
      <c r="EE405" s="160"/>
      <c r="EF405" s="160"/>
      <c r="EG405" s="160"/>
    </row>
    <row r="406" spans="29:137" s="162" customFormat="1">
      <c r="AC406" s="171"/>
      <c r="AD406" s="164"/>
      <c r="AE406" s="164"/>
      <c r="AF406" s="164"/>
      <c r="AG406" s="164"/>
      <c r="AH406" s="164"/>
      <c r="AI406" s="164"/>
      <c r="AJ406" s="164"/>
      <c r="AK406" s="164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  <c r="BA406" s="160"/>
      <c r="BB406" s="160"/>
      <c r="BC406" s="160"/>
      <c r="BD406" s="160"/>
      <c r="BE406" s="160"/>
      <c r="BF406" s="160"/>
      <c r="BG406" s="160"/>
      <c r="BH406" s="160"/>
      <c r="BI406" s="160"/>
      <c r="BJ406" s="160"/>
      <c r="BK406" s="160"/>
      <c r="BL406" s="160"/>
      <c r="BM406" s="160"/>
      <c r="BN406" s="160"/>
      <c r="BO406" s="160"/>
      <c r="BP406" s="160"/>
      <c r="BQ406" s="160"/>
      <c r="BR406" s="160"/>
      <c r="BS406" s="160"/>
      <c r="BT406" s="160"/>
      <c r="BU406" s="160"/>
      <c r="BV406" s="160"/>
      <c r="BW406" s="160"/>
      <c r="BX406" s="160"/>
      <c r="BY406" s="160"/>
      <c r="BZ406" s="160"/>
      <c r="CA406" s="160"/>
      <c r="CB406" s="160"/>
      <c r="CC406" s="160"/>
      <c r="CD406" s="160"/>
      <c r="CE406" s="160"/>
      <c r="CF406" s="160"/>
      <c r="CG406" s="160"/>
      <c r="CH406" s="160"/>
      <c r="CI406" s="160"/>
      <c r="CJ406" s="160"/>
      <c r="CK406" s="160"/>
      <c r="CL406" s="160"/>
      <c r="CM406" s="160"/>
      <c r="CN406" s="160"/>
      <c r="CO406" s="160"/>
      <c r="CP406" s="160"/>
      <c r="CQ406" s="160"/>
      <c r="CR406" s="160"/>
      <c r="CS406" s="160"/>
      <c r="CT406" s="160"/>
      <c r="CU406" s="160"/>
      <c r="CV406" s="160"/>
      <c r="CW406" s="160"/>
      <c r="CX406" s="160"/>
      <c r="CY406" s="160"/>
      <c r="CZ406" s="160"/>
      <c r="DA406" s="160"/>
      <c r="DB406" s="160"/>
      <c r="DC406" s="160"/>
      <c r="DD406" s="160"/>
      <c r="DE406" s="160"/>
      <c r="DF406" s="160"/>
      <c r="DG406" s="160"/>
      <c r="DH406" s="160"/>
      <c r="DI406" s="160"/>
      <c r="DJ406" s="160"/>
      <c r="DK406" s="160"/>
      <c r="DL406" s="160"/>
      <c r="DM406" s="160"/>
      <c r="DN406" s="160"/>
      <c r="DO406" s="160"/>
      <c r="DP406" s="160"/>
      <c r="DQ406" s="160"/>
      <c r="DR406" s="160"/>
      <c r="DS406" s="160"/>
      <c r="DT406" s="160"/>
      <c r="DU406" s="160"/>
      <c r="DV406" s="160"/>
      <c r="DW406" s="160"/>
      <c r="DX406" s="160"/>
      <c r="DY406" s="160"/>
      <c r="DZ406" s="160"/>
      <c r="EA406" s="160"/>
      <c r="EB406" s="160"/>
      <c r="EC406" s="160"/>
      <c r="ED406" s="160"/>
      <c r="EE406" s="160"/>
      <c r="EF406" s="160"/>
      <c r="EG406" s="160"/>
    </row>
    <row r="407" spans="29:137" s="162" customFormat="1">
      <c r="AC407" s="171"/>
      <c r="AD407" s="164"/>
      <c r="AE407" s="164"/>
      <c r="AF407" s="164"/>
      <c r="AG407" s="164"/>
      <c r="AH407" s="164"/>
      <c r="AI407" s="164"/>
      <c r="AJ407" s="164"/>
      <c r="AK407" s="164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  <c r="BA407" s="160"/>
      <c r="BB407" s="160"/>
      <c r="BC407" s="160"/>
      <c r="BD407" s="160"/>
      <c r="BE407" s="160"/>
      <c r="BF407" s="160"/>
      <c r="BG407" s="160"/>
      <c r="BH407" s="160"/>
      <c r="BI407" s="160"/>
      <c r="BJ407" s="160"/>
      <c r="BK407" s="160"/>
      <c r="BL407" s="160"/>
      <c r="BM407" s="160"/>
      <c r="BN407" s="160"/>
      <c r="BO407" s="160"/>
      <c r="BP407" s="160"/>
      <c r="BQ407" s="160"/>
      <c r="BR407" s="160"/>
      <c r="BS407" s="160"/>
      <c r="BT407" s="160"/>
      <c r="BU407" s="160"/>
      <c r="BV407" s="160"/>
      <c r="BW407" s="160"/>
      <c r="BX407" s="160"/>
      <c r="BY407" s="160"/>
      <c r="BZ407" s="160"/>
      <c r="CA407" s="160"/>
      <c r="CB407" s="160"/>
      <c r="CC407" s="160"/>
      <c r="CD407" s="160"/>
      <c r="CE407" s="160"/>
      <c r="CF407" s="160"/>
      <c r="CG407" s="160"/>
      <c r="CH407" s="160"/>
      <c r="CI407" s="160"/>
      <c r="CJ407" s="160"/>
      <c r="CK407" s="160"/>
      <c r="CL407" s="160"/>
      <c r="CM407" s="160"/>
      <c r="CN407" s="160"/>
      <c r="CO407" s="160"/>
      <c r="CP407" s="160"/>
      <c r="CQ407" s="160"/>
      <c r="CR407" s="160"/>
      <c r="CS407" s="160"/>
      <c r="CT407" s="160"/>
      <c r="CU407" s="160"/>
      <c r="CV407" s="160"/>
      <c r="CW407" s="160"/>
      <c r="CX407" s="160"/>
      <c r="CY407" s="160"/>
      <c r="CZ407" s="160"/>
      <c r="DA407" s="160"/>
      <c r="DB407" s="160"/>
      <c r="DC407" s="160"/>
      <c r="DD407" s="160"/>
      <c r="DE407" s="160"/>
      <c r="DF407" s="160"/>
      <c r="DG407" s="160"/>
      <c r="DH407" s="160"/>
      <c r="DI407" s="160"/>
      <c r="DJ407" s="160"/>
      <c r="DK407" s="160"/>
      <c r="DL407" s="160"/>
      <c r="DM407" s="160"/>
      <c r="DN407" s="160"/>
      <c r="DO407" s="160"/>
      <c r="DP407" s="160"/>
      <c r="DQ407" s="160"/>
      <c r="DR407" s="160"/>
      <c r="DS407" s="160"/>
      <c r="DT407" s="160"/>
      <c r="DU407" s="160"/>
      <c r="DV407" s="160"/>
      <c r="DW407" s="160"/>
      <c r="DX407" s="160"/>
      <c r="DY407" s="160"/>
      <c r="DZ407" s="160"/>
      <c r="EA407" s="160"/>
      <c r="EB407" s="160"/>
      <c r="EC407" s="160"/>
      <c r="ED407" s="160"/>
      <c r="EE407" s="160"/>
      <c r="EF407" s="160"/>
      <c r="EG407" s="160"/>
    </row>
    <row r="408" spans="29:137" s="162" customFormat="1">
      <c r="AC408" s="171"/>
      <c r="AD408" s="164"/>
      <c r="AE408" s="164"/>
      <c r="AF408" s="164"/>
      <c r="AG408" s="164"/>
      <c r="AH408" s="164"/>
      <c r="AI408" s="164"/>
      <c r="AJ408" s="164"/>
      <c r="AK408" s="164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  <c r="BA408" s="160"/>
      <c r="BB408" s="160"/>
      <c r="BC408" s="160"/>
      <c r="BD408" s="160"/>
      <c r="BE408" s="160"/>
      <c r="BF408" s="160"/>
      <c r="BG408" s="160"/>
      <c r="BH408" s="160"/>
      <c r="BI408" s="160"/>
      <c r="BJ408" s="160"/>
      <c r="BK408" s="160"/>
      <c r="BL408" s="160"/>
      <c r="BM408" s="160"/>
      <c r="BN408" s="160"/>
      <c r="BO408" s="160"/>
      <c r="BP408" s="160"/>
      <c r="BQ408" s="160"/>
      <c r="BR408" s="160"/>
      <c r="BS408" s="160"/>
      <c r="BT408" s="160"/>
      <c r="BU408" s="160"/>
      <c r="BV408" s="160"/>
      <c r="BW408" s="160"/>
      <c r="BX408" s="160"/>
      <c r="BY408" s="160"/>
      <c r="BZ408" s="160"/>
      <c r="CA408" s="160"/>
      <c r="CB408" s="160"/>
      <c r="CC408" s="160"/>
      <c r="CD408" s="160"/>
      <c r="CE408" s="160"/>
      <c r="CF408" s="160"/>
      <c r="CG408" s="160"/>
      <c r="CH408" s="160"/>
      <c r="CI408" s="160"/>
      <c r="CJ408" s="160"/>
      <c r="CK408" s="160"/>
      <c r="CL408" s="160"/>
      <c r="CM408" s="160"/>
      <c r="CN408" s="160"/>
      <c r="CO408" s="160"/>
      <c r="CP408" s="160"/>
      <c r="CQ408" s="160"/>
      <c r="CR408" s="160"/>
      <c r="CS408" s="160"/>
      <c r="CT408" s="160"/>
      <c r="CU408" s="160"/>
      <c r="CV408" s="160"/>
      <c r="CW408" s="160"/>
      <c r="CX408" s="160"/>
      <c r="CY408" s="160"/>
      <c r="CZ408" s="160"/>
      <c r="DA408" s="160"/>
      <c r="DB408" s="160"/>
      <c r="DC408" s="160"/>
      <c r="DD408" s="160"/>
      <c r="DE408" s="160"/>
      <c r="DF408" s="160"/>
      <c r="DG408" s="160"/>
      <c r="DH408" s="160"/>
      <c r="DI408" s="160"/>
      <c r="DJ408" s="160"/>
      <c r="DK408" s="160"/>
      <c r="DL408" s="160"/>
      <c r="DM408" s="160"/>
      <c r="DN408" s="160"/>
      <c r="DO408" s="160"/>
      <c r="DP408" s="160"/>
      <c r="DQ408" s="160"/>
      <c r="DR408" s="160"/>
      <c r="DS408" s="160"/>
      <c r="DT408" s="160"/>
      <c r="DU408" s="160"/>
      <c r="DV408" s="160"/>
      <c r="DW408" s="160"/>
      <c r="DX408" s="160"/>
      <c r="DY408" s="160"/>
      <c r="DZ408" s="160"/>
      <c r="EA408" s="160"/>
      <c r="EB408" s="160"/>
      <c r="EC408" s="160"/>
      <c r="ED408" s="160"/>
      <c r="EE408" s="160"/>
      <c r="EF408" s="160"/>
      <c r="EG408" s="160"/>
    </row>
    <row r="409" spans="29:137" s="162" customFormat="1">
      <c r="AC409" s="171"/>
      <c r="AD409" s="164"/>
      <c r="AE409" s="164"/>
      <c r="AF409" s="164"/>
      <c r="AG409" s="164"/>
      <c r="AH409" s="164"/>
      <c r="AI409" s="164"/>
      <c r="AJ409" s="164"/>
      <c r="AK409" s="164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  <c r="BA409" s="160"/>
      <c r="BB409" s="160"/>
      <c r="BC409" s="160"/>
      <c r="BD409" s="160"/>
      <c r="BE409" s="160"/>
      <c r="BF409" s="160"/>
      <c r="BG409" s="160"/>
      <c r="BH409" s="160"/>
      <c r="BI409" s="160"/>
      <c r="BJ409" s="160"/>
      <c r="BK409" s="160"/>
      <c r="BL409" s="160"/>
      <c r="BM409" s="160"/>
      <c r="BN409" s="160"/>
      <c r="BO409" s="160"/>
      <c r="BP409" s="160"/>
      <c r="BQ409" s="160"/>
      <c r="BR409" s="160"/>
      <c r="BS409" s="160"/>
      <c r="BT409" s="160"/>
      <c r="BU409" s="160"/>
      <c r="BV409" s="160"/>
      <c r="BW409" s="160"/>
      <c r="BX409" s="160"/>
      <c r="BY409" s="160"/>
      <c r="BZ409" s="160"/>
      <c r="CA409" s="160"/>
      <c r="CB409" s="160"/>
      <c r="CC409" s="160"/>
      <c r="CD409" s="160"/>
      <c r="CE409" s="160"/>
      <c r="CF409" s="160"/>
      <c r="CG409" s="160"/>
      <c r="CH409" s="160"/>
      <c r="CI409" s="160"/>
      <c r="CJ409" s="160"/>
      <c r="CK409" s="160"/>
      <c r="CL409" s="160"/>
      <c r="CM409" s="160"/>
      <c r="CN409" s="160"/>
      <c r="CO409" s="160"/>
      <c r="CP409" s="160"/>
      <c r="CQ409" s="160"/>
      <c r="CR409" s="160"/>
      <c r="CS409" s="160"/>
      <c r="CT409" s="160"/>
      <c r="CU409" s="160"/>
      <c r="CV409" s="160"/>
      <c r="CW409" s="160"/>
      <c r="CX409" s="160"/>
      <c r="CY409" s="160"/>
      <c r="CZ409" s="160"/>
      <c r="DA409" s="160"/>
      <c r="DB409" s="160"/>
      <c r="DC409" s="160"/>
      <c r="DD409" s="160"/>
      <c r="DE409" s="160"/>
      <c r="DF409" s="160"/>
      <c r="DG409" s="160"/>
      <c r="DH409" s="160"/>
      <c r="DI409" s="160"/>
      <c r="DJ409" s="160"/>
      <c r="DK409" s="160"/>
      <c r="DL409" s="160"/>
      <c r="DM409" s="160"/>
      <c r="DN409" s="160"/>
      <c r="DO409" s="160"/>
      <c r="DP409" s="160"/>
      <c r="DQ409" s="160"/>
      <c r="DR409" s="160"/>
      <c r="DS409" s="160"/>
      <c r="DT409" s="160"/>
      <c r="DU409" s="160"/>
      <c r="DV409" s="160"/>
      <c r="DW409" s="160"/>
      <c r="DX409" s="160"/>
      <c r="DY409" s="160"/>
      <c r="DZ409" s="160"/>
      <c r="EA409" s="160"/>
      <c r="EB409" s="160"/>
      <c r="EC409" s="160"/>
      <c r="ED409" s="160"/>
      <c r="EE409" s="160"/>
      <c r="EF409" s="160"/>
      <c r="EG409" s="160"/>
    </row>
    <row r="410" spans="29:137" s="162" customFormat="1">
      <c r="AC410" s="171"/>
      <c r="AD410" s="164"/>
      <c r="AE410" s="164"/>
      <c r="AF410" s="164"/>
      <c r="AG410" s="164"/>
      <c r="AH410" s="164"/>
      <c r="AI410" s="164"/>
      <c r="AJ410" s="164"/>
      <c r="AK410" s="164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160"/>
      <c r="BB410" s="160"/>
      <c r="BC410" s="160"/>
      <c r="BD410" s="160"/>
      <c r="BE410" s="160"/>
      <c r="BF410" s="160"/>
      <c r="BG410" s="160"/>
      <c r="BH410" s="160"/>
      <c r="BI410" s="160"/>
      <c r="BJ410" s="160"/>
      <c r="BK410" s="160"/>
      <c r="BL410" s="160"/>
      <c r="BM410" s="160"/>
      <c r="BN410" s="160"/>
      <c r="BO410" s="160"/>
      <c r="BP410" s="160"/>
      <c r="BQ410" s="160"/>
      <c r="BR410" s="160"/>
      <c r="BS410" s="160"/>
      <c r="BT410" s="160"/>
      <c r="BU410" s="160"/>
      <c r="BV410" s="160"/>
      <c r="BW410" s="160"/>
      <c r="BX410" s="160"/>
      <c r="BY410" s="160"/>
      <c r="BZ410" s="160"/>
      <c r="CA410" s="160"/>
      <c r="CB410" s="160"/>
      <c r="CC410" s="160"/>
      <c r="CD410" s="160"/>
      <c r="CE410" s="160"/>
      <c r="CF410" s="160"/>
      <c r="CG410" s="160"/>
      <c r="CH410" s="160"/>
      <c r="CI410" s="160"/>
      <c r="CJ410" s="160"/>
      <c r="CK410" s="160"/>
      <c r="CL410" s="160"/>
      <c r="CM410" s="160"/>
      <c r="CN410" s="160"/>
      <c r="CO410" s="160"/>
      <c r="CP410" s="160"/>
      <c r="CQ410" s="160"/>
      <c r="CR410" s="160"/>
      <c r="CS410" s="160"/>
      <c r="CT410" s="160"/>
      <c r="CU410" s="160"/>
      <c r="CV410" s="160"/>
      <c r="CW410" s="160"/>
      <c r="CX410" s="160"/>
      <c r="CY410" s="160"/>
      <c r="CZ410" s="160"/>
      <c r="DA410" s="160"/>
      <c r="DB410" s="160"/>
      <c r="DC410" s="160"/>
      <c r="DD410" s="160"/>
      <c r="DE410" s="160"/>
      <c r="DF410" s="160"/>
      <c r="DG410" s="160"/>
      <c r="DH410" s="160"/>
      <c r="DI410" s="160"/>
      <c r="DJ410" s="160"/>
      <c r="DK410" s="160"/>
      <c r="DL410" s="160"/>
      <c r="DM410" s="160"/>
      <c r="DN410" s="160"/>
      <c r="DO410" s="160"/>
      <c r="DP410" s="160"/>
      <c r="DQ410" s="160"/>
      <c r="DR410" s="160"/>
      <c r="DS410" s="160"/>
      <c r="DT410" s="160"/>
      <c r="DU410" s="160"/>
      <c r="DV410" s="160"/>
      <c r="DW410" s="160"/>
      <c r="DX410" s="160"/>
      <c r="DY410" s="160"/>
      <c r="DZ410" s="160"/>
      <c r="EA410" s="160"/>
      <c r="EB410" s="160"/>
      <c r="EC410" s="160"/>
      <c r="ED410" s="160"/>
      <c r="EE410" s="160"/>
      <c r="EF410" s="160"/>
      <c r="EG410" s="160"/>
    </row>
    <row r="411" spans="29:137" s="162" customFormat="1">
      <c r="AC411" s="171"/>
      <c r="AD411" s="164"/>
      <c r="AE411" s="164"/>
      <c r="AF411" s="164"/>
      <c r="AG411" s="164"/>
      <c r="AH411" s="164"/>
      <c r="AI411" s="164"/>
      <c r="AJ411" s="164"/>
      <c r="AK411" s="164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  <c r="BA411" s="160"/>
      <c r="BB411" s="160"/>
      <c r="BC411" s="160"/>
      <c r="BD411" s="160"/>
      <c r="BE411" s="160"/>
      <c r="BF411" s="160"/>
      <c r="BG411" s="160"/>
      <c r="BH411" s="160"/>
      <c r="BI411" s="160"/>
      <c r="BJ411" s="160"/>
      <c r="BK411" s="160"/>
      <c r="BL411" s="160"/>
      <c r="BM411" s="160"/>
      <c r="BN411" s="160"/>
      <c r="BO411" s="160"/>
      <c r="BP411" s="160"/>
      <c r="BQ411" s="160"/>
      <c r="BR411" s="160"/>
      <c r="BS411" s="160"/>
      <c r="BT411" s="160"/>
      <c r="BU411" s="160"/>
      <c r="BV411" s="160"/>
      <c r="BW411" s="160"/>
      <c r="BX411" s="160"/>
      <c r="BY411" s="160"/>
      <c r="BZ411" s="160"/>
      <c r="CA411" s="160"/>
      <c r="CB411" s="160"/>
      <c r="CC411" s="160"/>
      <c r="CD411" s="160"/>
      <c r="CE411" s="160"/>
      <c r="CF411" s="160"/>
      <c r="CG411" s="160"/>
      <c r="CH411" s="160"/>
      <c r="CI411" s="160"/>
      <c r="CJ411" s="160"/>
      <c r="CK411" s="160"/>
      <c r="CL411" s="160"/>
      <c r="CM411" s="160"/>
      <c r="CN411" s="160"/>
      <c r="CO411" s="160"/>
      <c r="CP411" s="160"/>
      <c r="CQ411" s="160"/>
      <c r="CR411" s="160"/>
      <c r="CS411" s="160"/>
      <c r="CT411" s="160"/>
      <c r="CU411" s="160"/>
      <c r="CV411" s="160"/>
      <c r="CW411" s="160"/>
      <c r="CX411" s="160"/>
      <c r="CY411" s="160"/>
      <c r="CZ411" s="160"/>
      <c r="DA411" s="160"/>
      <c r="DB411" s="160"/>
      <c r="DC411" s="160"/>
      <c r="DD411" s="160"/>
      <c r="DE411" s="160"/>
      <c r="DF411" s="160"/>
      <c r="DG411" s="160"/>
      <c r="DH411" s="160"/>
      <c r="DI411" s="160"/>
      <c r="DJ411" s="160"/>
      <c r="DK411" s="160"/>
      <c r="DL411" s="160"/>
      <c r="DM411" s="160"/>
      <c r="DN411" s="160"/>
      <c r="DO411" s="160"/>
      <c r="DP411" s="160"/>
      <c r="DQ411" s="160"/>
      <c r="DR411" s="160"/>
      <c r="DS411" s="160"/>
      <c r="DT411" s="160"/>
      <c r="DU411" s="160"/>
      <c r="DV411" s="160"/>
      <c r="DW411" s="160"/>
      <c r="DX411" s="160"/>
      <c r="DY411" s="160"/>
      <c r="DZ411" s="160"/>
      <c r="EA411" s="160"/>
      <c r="EB411" s="160"/>
      <c r="EC411" s="160"/>
      <c r="ED411" s="160"/>
      <c r="EE411" s="160"/>
      <c r="EF411" s="160"/>
      <c r="EG411" s="160"/>
    </row>
    <row r="412" spans="29:137" s="162" customFormat="1">
      <c r="AC412" s="171"/>
      <c r="AD412" s="164"/>
      <c r="AE412" s="164"/>
      <c r="AF412" s="164"/>
      <c r="AG412" s="164"/>
      <c r="AH412" s="164"/>
      <c r="AI412" s="164"/>
      <c r="AJ412" s="164"/>
      <c r="AK412" s="164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  <c r="BA412" s="160"/>
      <c r="BB412" s="160"/>
      <c r="BC412" s="160"/>
      <c r="BD412" s="160"/>
      <c r="BE412" s="160"/>
      <c r="BF412" s="160"/>
      <c r="BG412" s="160"/>
      <c r="BH412" s="160"/>
      <c r="BI412" s="160"/>
      <c r="BJ412" s="160"/>
      <c r="BK412" s="160"/>
      <c r="BL412" s="160"/>
      <c r="BM412" s="160"/>
      <c r="BN412" s="160"/>
      <c r="BO412" s="160"/>
      <c r="BP412" s="160"/>
      <c r="BQ412" s="160"/>
      <c r="BR412" s="160"/>
      <c r="BS412" s="160"/>
      <c r="BT412" s="160"/>
      <c r="BU412" s="160"/>
      <c r="BV412" s="160"/>
      <c r="BW412" s="160"/>
      <c r="BX412" s="160"/>
      <c r="BY412" s="160"/>
      <c r="BZ412" s="160"/>
      <c r="CA412" s="160"/>
      <c r="CB412" s="160"/>
      <c r="CC412" s="160"/>
      <c r="CD412" s="160"/>
      <c r="CE412" s="160"/>
      <c r="CF412" s="160"/>
      <c r="CG412" s="160"/>
      <c r="CH412" s="160"/>
      <c r="CI412" s="160"/>
      <c r="CJ412" s="160"/>
      <c r="CK412" s="160"/>
      <c r="CL412" s="160"/>
      <c r="CM412" s="160"/>
      <c r="CN412" s="160"/>
      <c r="CO412" s="160"/>
      <c r="CP412" s="160"/>
      <c r="CQ412" s="160"/>
      <c r="CR412" s="160"/>
      <c r="CS412" s="160"/>
      <c r="CT412" s="160"/>
      <c r="CU412" s="160"/>
      <c r="CV412" s="160"/>
      <c r="CW412" s="160"/>
      <c r="CX412" s="160"/>
      <c r="CY412" s="160"/>
      <c r="CZ412" s="160"/>
      <c r="DA412" s="160"/>
      <c r="DB412" s="160"/>
      <c r="DC412" s="160"/>
      <c r="DD412" s="160"/>
      <c r="DE412" s="160"/>
      <c r="DF412" s="160"/>
      <c r="DG412" s="160"/>
      <c r="DH412" s="160"/>
      <c r="DI412" s="160"/>
      <c r="DJ412" s="160"/>
      <c r="DK412" s="160"/>
      <c r="DL412" s="160"/>
      <c r="DM412" s="160"/>
      <c r="DN412" s="160"/>
      <c r="DO412" s="160"/>
      <c r="DP412" s="160"/>
      <c r="DQ412" s="160"/>
      <c r="DR412" s="160"/>
      <c r="DS412" s="160"/>
      <c r="DT412" s="160"/>
      <c r="DU412" s="160"/>
      <c r="DV412" s="160"/>
      <c r="DW412" s="160"/>
      <c r="DX412" s="160"/>
      <c r="DY412" s="160"/>
      <c r="DZ412" s="160"/>
      <c r="EA412" s="160"/>
      <c r="EB412" s="160"/>
      <c r="EC412" s="160"/>
      <c r="ED412" s="160"/>
      <c r="EE412" s="160"/>
      <c r="EF412" s="160"/>
      <c r="EG412" s="160"/>
    </row>
    <row r="413" spans="29:137" s="162" customFormat="1">
      <c r="AC413" s="171"/>
      <c r="AD413" s="164"/>
      <c r="AE413" s="164"/>
      <c r="AF413" s="164"/>
      <c r="AG413" s="164"/>
      <c r="AH413" s="164"/>
      <c r="AI413" s="164"/>
      <c r="AJ413" s="164"/>
      <c r="AK413" s="164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  <c r="BA413" s="160"/>
      <c r="BB413" s="160"/>
      <c r="BC413" s="160"/>
      <c r="BD413" s="160"/>
      <c r="BE413" s="160"/>
      <c r="BF413" s="160"/>
      <c r="BG413" s="160"/>
      <c r="BH413" s="160"/>
      <c r="BI413" s="160"/>
      <c r="BJ413" s="160"/>
      <c r="BK413" s="160"/>
      <c r="BL413" s="160"/>
      <c r="BM413" s="160"/>
      <c r="BN413" s="160"/>
      <c r="BO413" s="160"/>
      <c r="BP413" s="160"/>
      <c r="BQ413" s="160"/>
      <c r="BR413" s="160"/>
      <c r="BS413" s="160"/>
      <c r="BT413" s="160"/>
      <c r="BU413" s="160"/>
      <c r="BV413" s="160"/>
      <c r="BW413" s="160"/>
      <c r="BX413" s="160"/>
      <c r="BY413" s="160"/>
      <c r="BZ413" s="160"/>
      <c r="CA413" s="160"/>
      <c r="CB413" s="160"/>
      <c r="CC413" s="160"/>
      <c r="CD413" s="160"/>
      <c r="CE413" s="160"/>
      <c r="CF413" s="160"/>
      <c r="CG413" s="160"/>
      <c r="CH413" s="160"/>
      <c r="CI413" s="160"/>
      <c r="CJ413" s="160"/>
      <c r="CK413" s="160"/>
      <c r="CL413" s="160"/>
      <c r="CM413" s="160"/>
      <c r="CN413" s="160"/>
      <c r="CO413" s="160"/>
      <c r="CP413" s="160"/>
      <c r="CQ413" s="160"/>
      <c r="CR413" s="160"/>
      <c r="CS413" s="160"/>
      <c r="CT413" s="160"/>
      <c r="CU413" s="160"/>
      <c r="CV413" s="160"/>
      <c r="CW413" s="160"/>
      <c r="CX413" s="160"/>
      <c r="CY413" s="160"/>
      <c r="CZ413" s="160"/>
      <c r="DA413" s="160"/>
      <c r="DB413" s="160"/>
      <c r="DC413" s="160"/>
      <c r="DD413" s="160"/>
      <c r="DE413" s="160"/>
      <c r="DF413" s="160"/>
      <c r="DG413" s="160"/>
      <c r="DH413" s="160"/>
      <c r="DI413" s="160"/>
      <c r="DJ413" s="160"/>
      <c r="DK413" s="160"/>
      <c r="DL413" s="160"/>
      <c r="DM413" s="160"/>
      <c r="DN413" s="160"/>
      <c r="DO413" s="160"/>
      <c r="DP413" s="160"/>
      <c r="DQ413" s="160"/>
      <c r="DR413" s="160"/>
      <c r="DS413" s="160"/>
      <c r="DT413" s="160"/>
      <c r="DU413" s="160"/>
      <c r="DV413" s="160"/>
      <c r="DW413" s="160"/>
      <c r="DX413" s="160"/>
      <c r="DY413" s="160"/>
      <c r="DZ413" s="160"/>
      <c r="EA413" s="160"/>
      <c r="EB413" s="160"/>
      <c r="EC413" s="160"/>
      <c r="ED413" s="160"/>
      <c r="EE413" s="160"/>
      <c r="EF413" s="160"/>
      <c r="EG413" s="160"/>
    </row>
    <row r="414" spans="29:137" s="162" customFormat="1">
      <c r="AC414" s="171"/>
      <c r="AD414" s="164"/>
      <c r="AE414" s="164"/>
      <c r="AF414" s="164"/>
      <c r="AG414" s="164"/>
      <c r="AH414" s="164"/>
      <c r="AI414" s="164"/>
      <c r="AJ414" s="164"/>
      <c r="AK414" s="164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  <c r="BA414" s="160"/>
      <c r="BB414" s="160"/>
      <c r="BC414" s="160"/>
      <c r="BD414" s="160"/>
      <c r="BE414" s="160"/>
      <c r="BF414" s="160"/>
      <c r="BG414" s="160"/>
      <c r="BH414" s="160"/>
      <c r="BI414" s="160"/>
      <c r="BJ414" s="160"/>
      <c r="BK414" s="160"/>
      <c r="BL414" s="160"/>
      <c r="BM414" s="160"/>
      <c r="BN414" s="160"/>
      <c r="BO414" s="160"/>
      <c r="BP414" s="160"/>
      <c r="BQ414" s="160"/>
      <c r="BR414" s="160"/>
      <c r="BS414" s="160"/>
      <c r="BT414" s="160"/>
      <c r="BU414" s="160"/>
      <c r="BV414" s="160"/>
      <c r="BW414" s="160"/>
      <c r="BX414" s="160"/>
      <c r="BY414" s="160"/>
      <c r="BZ414" s="160"/>
      <c r="CA414" s="160"/>
      <c r="CB414" s="160"/>
      <c r="CC414" s="160"/>
      <c r="CD414" s="160"/>
      <c r="CE414" s="160"/>
      <c r="CF414" s="160"/>
      <c r="CG414" s="160"/>
      <c r="CH414" s="160"/>
      <c r="CI414" s="160"/>
      <c r="CJ414" s="160"/>
      <c r="CK414" s="160"/>
      <c r="CL414" s="160"/>
      <c r="CM414" s="160"/>
      <c r="CN414" s="160"/>
      <c r="CO414" s="160"/>
      <c r="CP414" s="160"/>
      <c r="CQ414" s="160"/>
      <c r="CR414" s="160"/>
      <c r="CS414" s="160"/>
      <c r="CT414" s="160"/>
      <c r="CU414" s="160"/>
      <c r="CV414" s="160"/>
      <c r="CW414" s="160"/>
      <c r="CX414" s="160"/>
      <c r="CY414" s="160"/>
      <c r="CZ414" s="160"/>
      <c r="DA414" s="160"/>
      <c r="DB414" s="160"/>
      <c r="DC414" s="160"/>
      <c r="DD414" s="160"/>
      <c r="DE414" s="160"/>
      <c r="DF414" s="160"/>
      <c r="DG414" s="160"/>
      <c r="DH414" s="160"/>
      <c r="DI414" s="160"/>
      <c r="DJ414" s="160"/>
      <c r="DK414" s="160"/>
      <c r="DL414" s="160"/>
      <c r="DM414" s="160"/>
      <c r="DN414" s="160"/>
      <c r="DO414" s="160"/>
      <c r="DP414" s="160"/>
      <c r="DQ414" s="160"/>
      <c r="DR414" s="160"/>
      <c r="DS414" s="160"/>
      <c r="DT414" s="160"/>
      <c r="DU414" s="160"/>
      <c r="DV414" s="160"/>
      <c r="DW414" s="160"/>
      <c r="DX414" s="160"/>
      <c r="DY414" s="160"/>
      <c r="DZ414" s="160"/>
      <c r="EA414" s="160"/>
      <c r="EB414" s="160"/>
      <c r="EC414" s="160"/>
      <c r="ED414" s="160"/>
      <c r="EE414" s="160"/>
      <c r="EF414" s="160"/>
      <c r="EG414" s="160"/>
    </row>
    <row r="415" spans="29:137" s="162" customFormat="1">
      <c r="AC415" s="171"/>
      <c r="AD415" s="164"/>
      <c r="AE415" s="164"/>
      <c r="AF415" s="164"/>
      <c r="AG415" s="164"/>
      <c r="AH415" s="164"/>
      <c r="AI415" s="164"/>
      <c r="AJ415" s="164"/>
      <c r="AK415" s="164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  <c r="BA415" s="160"/>
      <c r="BB415" s="160"/>
      <c r="BC415" s="160"/>
      <c r="BD415" s="160"/>
      <c r="BE415" s="160"/>
      <c r="BF415" s="160"/>
      <c r="BG415" s="160"/>
      <c r="BH415" s="160"/>
      <c r="BI415" s="160"/>
      <c r="BJ415" s="160"/>
      <c r="BK415" s="160"/>
      <c r="BL415" s="160"/>
      <c r="BM415" s="160"/>
      <c r="BN415" s="160"/>
      <c r="BO415" s="160"/>
      <c r="BP415" s="160"/>
      <c r="BQ415" s="160"/>
      <c r="BR415" s="160"/>
      <c r="BS415" s="160"/>
      <c r="BT415" s="160"/>
      <c r="BU415" s="160"/>
      <c r="BV415" s="160"/>
      <c r="BW415" s="160"/>
      <c r="BX415" s="160"/>
      <c r="BY415" s="160"/>
      <c r="BZ415" s="160"/>
      <c r="CA415" s="160"/>
      <c r="CB415" s="160"/>
      <c r="CC415" s="160"/>
      <c r="CD415" s="160"/>
      <c r="CE415" s="160"/>
      <c r="CF415" s="160"/>
      <c r="CG415" s="160"/>
      <c r="CH415" s="160"/>
      <c r="CI415" s="160"/>
      <c r="CJ415" s="160"/>
      <c r="CK415" s="160"/>
      <c r="CL415" s="160"/>
      <c r="CM415" s="160"/>
      <c r="CN415" s="160"/>
      <c r="CO415" s="160"/>
      <c r="CP415" s="160"/>
      <c r="CQ415" s="160"/>
      <c r="CR415" s="160"/>
      <c r="CS415" s="160"/>
      <c r="CT415" s="160"/>
      <c r="CU415" s="160"/>
      <c r="CV415" s="160"/>
      <c r="CW415" s="160"/>
      <c r="CX415" s="160"/>
      <c r="CY415" s="160"/>
      <c r="CZ415" s="160"/>
      <c r="DA415" s="160"/>
      <c r="DB415" s="160"/>
      <c r="DC415" s="160"/>
      <c r="DD415" s="160"/>
      <c r="DE415" s="160"/>
      <c r="DF415" s="160"/>
      <c r="DG415" s="160"/>
      <c r="DH415" s="160"/>
      <c r="DI415" s="160"/>
      <c r="DJ415" s="160"/>
      <c r="DK415" s="160"/>
      <c r="DL415" s="160"/>
      <c r="DM415" s="160"/>
      <c r="DN415" s="160"/>
      <c r="DO415" s="160"/>
      <c r="DP415" s="160"/>
      <c r="DQ415" s="160"/>
      <c r="DR415" s="160"/>
      <c r="DS415" s="160"/>
      <c r="DT415" s="160"/>
      <c r="DU415" s="160"/>
      <c r="DV415" s="160"/>
      <c r="DW415" s="160"/>
      <c r="DX415" s="160"/>
      <c r="DY415" s="160"/>
      <c r="DZ415" s="160"/>
      <c r="EA415" s="160"/>
      <c r="EB415" s="160"/>
      <c r="EC415" s="160"/>
      <c r="ED415" s="160"/>
      <c r="EE415" s="160"/>
      <c r="EF415" s="160"/>
      <c r="EG415" s="160"/>
    </row>
    <row r="416" spans="29:137" s="162" customFormat="1">
      <c r="AC416" s="171"/>
      <c r="AD416" s="164"/>
      <c r="AE416" s="164"/>
      <c r="AF416" s="164"/>
      <c r="AG416" s="164"/>
      <c r="AH416" s="164"/>
      <c r="AI416" s="164"/>
      <c r="AJ416" s="164"/>
      <c r="AK416" s="164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  <c r="BA416" s="160"/>
      <c r="BB416" s="160"/>
      <c r="BC416" s="160"/>
      <c r="BD416" s="160"/>
      <c r="BE416" s="160"/>
      <c r="BF416" s="160"/>
      <c r="BG416" s="160"/>
      <c r="BH416" s="160"/>
      <c r="BI416" s="160"/>
      <c r="BJ416" s="160"/>
      <c r="BK416" s="160"/>
      <c r="BL416" s="160"/>
      <c r="BM416" s="160"/>
      <c r="BN416" s="160"/>
      <c r="BO416" s="160"/>
      <c r="BP416" s="160"/>
      <c r="BQ416" s="160"/>
      <c r="BR416" s="160"/>
      <c r="BS416" s="160"/>
      <c r="BT416" s="160"/>
      <c r="BU416" s="160"/>
      <c r="BV416" s="160"/>
      <c r="BW416" s="160"/>
      <c r="BX416" s="160"/>
      <c r="BY416" s="160"/>
      <c r="BZ416" s="160"/>
      <c r="CA416" s="160"/>
      <c r="CB416" s="160"/>
      <c r="CC416" s="160"/>
      <c r="CD416" s="160"/>
      <c r="CE416" s="160"/>
      <c r="CF416" s="160"/>
      <c r="CG416" s="160"/>
      <c r="CH416" s="160"/>
      <c r="CI416" s="160"/>
      <c r="CJ416" s="160"/>
      <c r="CK416" s="160"/>
      <c r="CL416" s="160"/>
      <c r="CM416" s="160"/>
      <c r="CN416" s="160"/>
      <c r="CO416" s="160"/>
      <c r="CP416" s="160"/>
      <c r="CQ416" s="160"/>
      <c r="CR416" s="160"/>
      <c r="CS416" s="160"/>
      <c r="CT416" s="160"/>
      <c r="CU416" s="160"/>
      <c r="CV416" s="160"/>
      <c r="CW416" s="160"/>
      <c r="CX416" s="160"/>
      <c r="CY416" s="160"/>
      <c r="CZ416" s="160"/>
      <c r="DA416" s="160"/>
      <c r="DB416" s="160"/>
      <c r="DC416" s="160"/>
      <c r="DD416" s="160"/>
      <c r="DE416" s="160"/>
      <c r="DF416" s="160"/>
      <c r="DG416" s="160"/>
      <c r="DH416" s="160"/>
      <c r="DI416" s="160"/>
      <c r="DJ416" s="160"/>
      <c r="DK416" s="160"/>
      <c r="DL416" s="160"/>
      <c r="DM416" s="160"/>
      <c r="DN416" s="160"/>
      <c r="DO416" s="160"/>
      <c r="DP416" s="160"/>
      <c r="DQ416" s="160"/>
      <c r="DR416" s="160"/>
      <c r="DS416" s="160"/>
      <c r="DT416" s="160"/>
      <c r="DU416" s="160"/>
      <c r="DV416" s="160"/>
      <c r="DW416" s="160"/>
      <c r="DX416" s="160"/>
      <c r="DY416" s="160"/>
      <c r="DZ416" s="160"/>
      <c r="EA416" s="160"/>
      <c r="EB416" s="160"/>
      <c r="EC416" s="160"/>
      <c r="ED416" s="160"/>
      <c r="EE416" s="160"/>
      <c r="EF416" s="160"/>
      <c r="EG416" s="160"/>
    </row>
    <row r="417" spans="29:137" s="162" customFormat="1">
      <c r="AC417" s="171"/>
      <c r="AD417" s="164"/>
      <c r="AE417" s="164"/>
      <c r="AF417" s="164"/>
      <c r="AG417" s="164"/>
      <c r="AH417" s="164"/>
      <c r="AI417" s="164"/>
      <c r="AJ417" s="164"/>
      <c r="AK417" s="164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  <c r="BA417" s="160"/>
      <c r="BB417" s="160"/>
      <c r="BC417" s="160"/>
      <c r="BD417" s="160"/>
      <c r="BE417" s="160"/>
      <c r="BF417" s="160"/>
      <c r="BG417" s="160"/>
      <c r="BH417" s="160"/>
      <c r="BI417" s="160"/>
      <c r="BJ417" s="160"/>
      <c r="BK417" s="160"/>
      <c r="BL417" s="160"/>
      <c r="BM417" s="160"/>
      <c r="BN417" s="160"/>
      <c r="BO417" s="160"/>
      <c r="BP417" s="160"/>
      <c r="BQ417" s="160"/>
      <c r="BR417" s="160"/>
      <c r="BS417" s="160"/>
      <c r="BT417" s="160"/>
      <c r="BU417" s="160"/>
      <c r="BV417" s="160"/>
      <c r="BW417" s="160"/>
      <c r="BX417" s="160"/>
      <c r="BY417" s="160"/>
      <c r="BZ417" s="160"/>
      <c r="CA417" s="160"/>
      <c r="CB417" s="160"/>
      <c r="CC417" s="160"/>
      <c r="CD417" s="160"/>
      <c r="CE417" s="160"/>
      <c r="CF417" s="160"/>
      <c r="CG417" s="160"/>
      <c r="CH417" s="160"/>
      <c r="CI417" s="160"/>
      <c r="CJ417" s="160"/>
      <c r="CK417" s="160"/>
      <c r="CL417" s="160"/>
      <c r="CM417" s="160"/>
      <c r="CN417" s="160"/>
      <c r="CO417" s="160"/>
      <c r="CP417" s="160"/>
      <c r="CQ417" s="160"/>
      <c r="CR417" s="160"/>
      <c r="CS417" s="160"/>
      <c r="CT417" s="160"/>
      <c r="CU417" s="160"/>
      <c r="CV417" s="160"/>
      <c r="CW417" s="160"/>
      <c r="CX417" s="160"/>
      <c r="CY417" s="160"/>
      <c r="CZ417" s="160"/>
      <c r="DA417" s="160"/>
      <c r="DB417" s="160"/>
      <c r="DC417" s="160"/>
      <c r="DD417" s="160"/>
      <c r="DE417" s="160"/>
      <c r="DF417" s="160"/>
      <c r="DG417" s="160"/>
      <c r="DH417" s="160"/>
      <c r="DI417" s="160"/>
      <c r="DJ417" s="160"/>
      <c r="DK417" s="160"/>
      <c r="DL417" s="160"/>
      <c r="DM417" s="160"/>
      <c r="DN417" s="160"/>
      <c r="DO417" s="160"/>
      <c r="DP417" s="160"/>
      <c r="DQ417" s="160"/>
      <c r="DR417" s="160"/>
      <c r="DS417" s="160"/>
      <c r="DT417" s="160"/>
      <c r="DU417" s="160"/>
      <c r="DV417" s="160"/>
      <c r="DW417" s="160"/>
      <c r="DX417" s="160"/>
      <c r="DY417" s="160"/>
      <c r="DZ417" s="160"/>
      <c r="EA417" s="160"/>
      <c r="EB417" s="160"/>
      <c r="EC417" s="160"/>
      <c r="ED417" s="160"/>
      <c r="EE417" s="160"/>
      <c r="EF417" s="160"/>
      <c r="EG417" s="160"/>
    </row>
    <row r="418" spans="29:137" s="162" customFormat="1">
      <c r="AC418" s="171"/>
      <c r="AD418" s="164"/>
      <c r="AE418" s="164"/>
      <c r="AF418" s="164"/>
      <c r="AG418" s="164"/>
      <c r="AH418" s="164"/>
      <c r="AI418" s="164"/>
      <c r="AJ418" s="164"/>
      <c r="AK418" s="164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  <c r="BA418" s="160"/>
      <c r="BB418" s="160"/>
      <c r="BC418" s="160"/>
      <c r="BD418" s="160"/>
      <c r="BE418" s="160"/>
      <c r="BF418" s="160"/>
      <c r="BG418" s="160"/>
      <c r="BH418" s="160"/>
      <c r="BI418" s="160"/>
      <c r="BJ418" s="160"/>
      <c r="BK418" s="160"/>
      <c r="BL418" s="160"/>
      <c r="BM418" s="160"/>
      <c r="BN418" s="160"/>
      <c r="BO418" s="160"/>
      <c r="BP418" s="160"/>
      <c r="BQ418" s="160"/>
      <c r="BR418" s="160"/>
      <c r="BS418" s="160"/>
      <c r="BT418" s="160"/>
      <c r="BU418" s="160"/>
      <c r="BV418" s="160"/>
      <c r="BW418" s="160"/>
      <c r="BX418" s="160"/>
      <c r="BY418" s="160"/>
      <c r="BZ418" s="160"/>
      <c r="CA418" s="160"/>
      <c r="CB418" s="160"/>
      <c r="CC418" s="160"/>
      <c r="CD418" s="160"/>
      <c r="CE418" s="160"/>
      <c r="CF418" s="160"/>
      <c r="CG418" s="160"/>
      <c r="CH418" s="160"/>
      <c r="CI418" s="160"/>
      <c r="CJ418" s="160"/>
      <c r="CK418" s="160"/>
      <c r="CL418" s="160"/>
      <c r="CM418" s="160"/>
      <c r="CN418" s="160"/>
      <c r="CO418" s="160"/>
      <c r="CP418" s="160"/>
      <c r="CQ418" s="160"/>
      <c r="CR418" s="160"/>
      <c r="CS418" s="160"/>
      <c r="CT418" s="160"/>
      <c r="CU418" s="160"/>
      <c r="CV418" s="160"/>
      <c r="CW418" s="160"/>
      <c r="CX418" s="160"/>
      <c r="CY418" s="160"/>
      <c r="CZ418" s="160"/>
      <c r="DA418" s="160"/>
      <c r="DB418" s="160"/>
      <c r="DC418" s="160"/>
      <c r="DD418" s="160"/>
      <c r="DE418" s="160"/>
      <c r="DF418" s="160"/>
      <c r="DG418" s="160"/>
      <c r="DH418" s="160"/>
      <c r="DI418" s="160"/>
      <c r="DJ418" s="160"/>
      <c r="DK418" s="160"/>
      <c r="DL418" s="160"/>
      <c r="DM418" s="160"/>
      <c r="DN418" s="160"/>
      <c r="DO418" s="160"/>
      <c r="DP418" s="160"/>
      <c r="DQ418" s="160"/>
      <c r="DR418" s="160"/>
      <c r="DS418" s="160"/>
      <c r="DT418" s="160"/>
      <c r="DU418" s="160"/>
      <c r="DV418" s="160"/>
      <c r="DW418" s="160"/>
      <c r="DX418" s="160"/>
      <c r="DY418" s="160"/>
      <c r="DZ418" s="160"/>
      <c r="EA418" s="160"/>
      <c r="EB418" s="160"/>
      <c r="EC418" s="160"/>
      <c r="ED418" s="160"/>
      <c r="EE418" s="160"/>
      <c r="EF418" s="160"/>
      <c r="EG418" s="160"/>
    </row>
    <row r="419" spans="29:137" s="162" customFormat="1">
      <c r="AC419" s="171"/>
      <c r="AD419" s="164"/>
      <c r="AE419" s="164"/>
      <c r="AF419" s="164"/>
      <c r="AG419" s="164"/>
      <c r="AH419" s="164"/>
      <c r="AI419" s="164"/>
      <c r="AJ419" s="164"/>
      <c r="AK419" s="164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  <c r="BA419" s="160"/>
      <c r="BB419" s="160"/>
      <c r="BC419" s="160"/>
      <c r="BD419" s="160"/>
      <c r="BE419" s="160"/>
      <c r="BF419" s="160"/>
      <c r="BG419" s="160"/>
      <c r="BH419" s="160"/>
      <c r="BI419" s="160"/>
      <c r="BJ419" s="160"/>
      <c r="BK419" s="160"/>
      <c r="BL419" s="160"/>
      <c r="BM419" s="160"/>
      <c r="BN419" s="160"/>
      <c r="BO419" s="160"/>
      <c r="BP419" s="160"/>
      <c r="BQ419" s="160"/>
      <c r="BR419" s="160"/>
      <c r="BS419" s="160"/>
      <c r="BT419" s="160"/>
      <c r="BU419" s="160"/>
      <c r="BV419" s="160"/>
      <c r="BW419" s="160"/>
      <c r="BX419" s="160"/>
      <c r="BY419" s="160"/>
      <c r="BZ419" s="160"/>
      <c r="CA419" s="160"/>
      <c r="CB419" s="160"/>
      <c r="CC419" s="160"/>
      <c r="CD419" s="160"/>
      <c r="CE419" s="160"/>
      <c r="CF419" s="160"/>
      <c r="CG419" s="160"/>
      <c r="CH419" s="160"/>
      <c r="CI419" s="160"/>
      <c r="CJ419" s="160"/>
      <c r="CK419" s="160"/>
      <c r="CL419" s="160"/>
      <c r="CM419" s="160"/>
      <c r="CN419" s="160"/>
      <c r="CO419" s="160"/>
      <c r="CP419" s="160"/>
      <c r="CQ419" s="160"/>
      <c r="CR419" s="160"/>
      <c r="CS419" s="160"/>
      <c r="CT419" s="160"/>
      <c r="CU419" s="160"/>
      <c r="CV419" s="160"/>
      <c r="CW419" s="160"/>
      <c r="CX419" s="160"/>
      <c r="CY419" s="160"/>
      <c r="CZ419" s="160"/>
      <c r="DA419" s="160"/>
      <c r="DB419" s="160"/>
      <c r="DC419" s="160"/>
      <c r="DD419" s="160"/>
      <c r="DE419" s="160"/>
      <c r="DF419" s="160"/>
      <c r="DG419" s="160"/>
      <c r="DH419" s="160"/>
      <c r="DI419" s="160"/>
      <c r="DJ419" s="160"/>
      <c r="DK419" s="160"/>
      <c r="DL419" s="160"/>
      <c r="DM419" s="160"/>
      <c r="DN419" s="160"/>
      <c r="DO419" s="160"/>
      <c r="DP419" s="160"/>
      <c r="DQ419" s="160"/>
      <c r="DR419" s="160"/>
      <c r="DS419" s="160"/>
      <c r="DT419" s="160"/>
      <c r="DU419" s="160"/>
      <c r="DV419" s="160"/>
      <c r="DW419" s="160"/>
      <c r="DX419" s="160"/>
      <c r="DY419" s="160"/>
      <c r="DZ419" s="160"/>
      <c r="EA419" s="160"/>
      <c r="EB419" s="160"/>
      <c r="EC419" s="160"/>
      <c r="ED419" s="160"/>
      <c r="EE419" s="160"/>
      <c r="EF419" s="160"/>
      <c r="EG419" s="160"/>
    </row>
    <row r="420" spans="29:137" s="162" customFormat="1">
      <c r="AC420" s="171"/>
      <c r="AD420" s="164"/>
      <c r="AE420" s="164"/>
      <c r="AF420" s="164"/>
      <c r="AG420" s="164"/>
      <c r="AH420" s="164"/>
      <c r="AI420" s="164"/>
      <c r="AJ420" s="164"/>
      <c r="AK420" s="164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  <c r="BA420" s="160"/>
      <c r="BB420" s="160"/>
      <c r="BC420" s="160"/>
      <c r="BD420" s="160"/>
      <c r="BE420" s="160"/>
      <c r="BF420" s="160"/>
      <c r="BG420" s="160"/>
      <c r="BH420" s="160"/>
      <c r="BI420" s="160"/>
      <c r="BJ420" s="160"/>
      <c r="BK420" s="160"/>
      <c r="BL420" s="160"/>
      <c r="BM420" s="160"/>
      <c r="BN420" s="160"/>
      <c r="BO420" s="160"/>
      <c r="BP420" s="160"/>
      <c r="BQ420" s="160"/>
      <c r="BR420" s="160"/>
      <c r="BS420" s="160"/>
      <c r="BT420" s="160"/>
      <c r="BU420" s="160"/>
      <c r="BV420" s="160"/>
      <c r="BW420" s="160"/>
      <c r="BX420" s="160"/>
      <c r="BY420" s="160"/>
      <c r="BZ420" s="160"/>
      <c r="CA420" s="160"/>
      <c r="CB420" s="160"/>
      <c r="CC420" s="160"/>
      <c r="CD420" s="160"/>
      <c r="CE420" s="160"/>
      <c r="CF420" s="160"/>
      <c r="CG420" s="160"/>
      <c r="CH420" s="160"/>
      <c r="CI420" s="160"/>
      <c r="CJ420" s="160"/>
      <c r="CK420" s="160"/>
      <c r="CL420" s="160"/>
      <c r="CM420" s="160"/>
      <c r="CN420" s="160"/>
      <c r="CO420" s="160"/>
      <c r="CP420" s="160"/>
      <c r="CQ420" s="160"/>
      <c r="CR420" s="160"/>
      <c r="CS420" s="160"/>
      <c r="CT420" s="160"/>
      <c r="CU420" s="160"/>
      <c r="CV420" s="160"/>
      <c r="CW420" s="160"/>
      <c r="CX420" s="160"/>
      <c r="CY420" s="160"/>
      <c r="CZ420" s="160"/>
      <c r="DA420" s="160"/>
      <c r="DB420" s="160"/>
      <c r="DC420" s="160"/>
      <c r="DD420" s="160"/>
      <c r="DE420" s="160"/>
      <c r="DF420" s="160"/>
      <c r="DG420" s="160"/>
      <c r="DH420" s="160"/>
      <c r="DI420" s="160"/>
      <c r="DJ420" s="160"/>
      <c r="DK420" s="160"/>
      <c r="DL420" s="160"/>
      <c r="DM420" s="160"/>
      <c r="DN420" s="160"/>
      <c r="DO420" s="160"/>
      <c r="DP420" s="160"/>
      <c r="DQ420" s="160"/>
      <c r="DR420" s="160"/>
      <c r="DS420" s="160"/>
      <c r="DT420" s="160"/>
      <c r="DU420" s="160"/>
      <c r="DV420" s="160"/>
      <c r="DW420" s="160"/>
      <c r="DX420" s="160"/>
      <c r="DY420" s="160"/>
      <c r="DZ420" s="160"/>
      <c r="EA420" s="160"/>
      <c r="EB420" s="160"/>
      <c r="EC420" s="160"/>
      <c r="ED420" s="160"/>
      <c r="EE420" s="160"/>
      <c r="EF420" s="160"/>
      <c r="EG420" s="160"/>
    </row>
    <row r="421" spans="29:137" s="162" customFormat="1">
      <c r="AC421" s="171"/>
      <c r="AD421" s="164"/>
      <c r="AE421" s="164"/>
      <c r="AF421" s="164"/>
      <c r="AG421" s="164"/>
      <c r="AH421" s="164"/>
      <c r="AI421" s="164"/>
      <c r="AJ421" s="164"/>
      <c r="AK421" s="164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  <c r="BA421" s="160"/>
      <c r="BB421" s="160"/>
      <c r="BC421" s="160"/>
      <c r="BD421" s="160"/>
      <c r="BE421" s="160"/>
      <c r="BF421" s="160"/>
      <c r="BG421" s="160"/>
      <c r="BH421" s="160"/>
      <c r="BI421" s="160"/>
      <c r="BJ421" s="160"/>
      <c r="BK421" s="160"/>
      <c r="BL421" s="160"/>
      <c r="BM421" s="160"/>
      <c r="BN421" s="160"/>
      <c r="BO421" s="160"/>
      <c r="BP421" s="160"/>
      <c r="BQ421" s="160"/>
      <c r="BR421" s="160"/>
      <c r="BS421" s="160"/>
      <c r="BT421" s="160"/>
      <c r="BU421" s="160"/>
      <c r="BV421" s="160"/>
      <c r="BW421" s="160"/>
      <c r="BX421" s="160"/>
      <c r="BY421" s="160"/>
      <c r="BZ421" s="160"/>
      <c r="CA421" s="160"/>
      <c r="CB421" s="160"/>
      <c r="CC421" s="160"/>
      <c r="CD421" s="160"/>
      <c r="CE421" s="160"/>
      <c r="CF421" s="160"/>
      <c r="CG421" s="160"/>
      <c r="CH421" s="160"/>
      <c r="CI421" s="160"/>
      <c r="CJ421" s="160"/>
      <c r="CK421" s="160"/>
      <c r="CL421" s="160"/>
      <c r="CM421" s="160"/>
      <c r="CN421" s="160"/>
      <c r="CO421" s="160"/>
      <c r="CP421" s="160"/>
      <c r="CQ421" s="160"/>
      <c r="CR421" s="160"/>
      <c r="CS421" s="160"/>
      <c r="CT421" s="160"/>
      <c r="CU421" s="160"/>
      <c r="CV421" s="160"/>
      <c r="CW421" s="160"/>
      <c r="CX421" s="160"/>
      <c r="CY421" s="160"/>
      <c r="CZ421" s="160"/>
      <c r="DA421" s="160"/>
      <c r="DB421" s="160"/>
      <c r="DC421" s="160"/>
      <c r="DD421" s="160"/>
      <c r="DE421" s="160"/>
      <c r="DF421" s="160"/>
      <c r="DG421" s="160"/>
      <c r="DH421" s="160"/>
      <c r="DI421" s="160"/>
      <c r="DJ421" s="160"/>
      <c r="DK421" s="160"/>
      <c r="DL421" s="160"/>
      <c r="DM421" s="160"/>
      <c r="DN421" s="160"/>
      <c r="DO421" s="160"/>
      <c r="DP421" s="160"/>
      <c r="DQ421" s="160"/>
      <c r="DR421" s="160"/>
      <c r="DS421" s="160"/>
      <c r="DT421" s="160"/>
      <c r="DU421" s="160"/>
      <c r="DV421" s="160"/>
      <c r="DW421" s="160"/>
      <c r="DX421" s="160"/>
      <c r="DY421" s="160"/>
      <c r="DZ421" s="160"/>
      <c r="EA421" s="160"/>
      <c r="EB421" s="160"/>
      <c r="EC421" s="160"/>
      <c r="ED421" s="160"/>
      <c r="EE421" s="160"/>
      <c r="EF421" s="160"/>
      <c r="EG421" s="160"/>
    </row>
    <row r="422" spans="29:137" s="162" customFormat="1">
      <c r="AC422" s="171"/>
      <c r="AD422" s="164"/>
      <c r="AE422" s="164"/>
      <c r="AF422" s="164"/>
      <c r="AG422" s="164"/>
      <c r="AH422" s="164"/>
      <c r="AI422" s="164"/>
      <c r="AJ422" s="164"/>
      <c r="AK422" s="164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  <c r="BA422" s="160"/>
      <c r="BB422" s="160"/>
      <c r="BC422" s="160"/>
      <c r="BD422" s="160"/>
      <c r="BE422" s="160"/>
      <c r="BF422" s="160"/>
      <c r="BG422" s="160"/>
      <c r="BH422" s="160"/>
      <c r="BI422" s="160"/>
      <c r="BJ422" s="160"/>
      <c r="BK422" s="160"/>
      <c r="BL422" s="160"/>
      <c r="BM422" s="160"/>
      <c r="BN422" s="160"/>
      <c r="BO422" s="160"/>
      <c r="BP422" s="160"/>
      <c r="BQ422" s="160"/>
      <c r="BR422" s="160"/>
      <c r="BS422" s="160"/>
      <c r="BT422" s="160"/>
      <c r="BU422" s="160"/>
      <c r="BV422" s="160"/>
      <c r="BW422" s="160"/>
      <c r="BX422" s="160"/>
      <c r="BY422" s="160"/>
      <c r="BZ422" s="160"/>
      <c r="CA422" s="160"/>
      <c r="CB422" s="160"/>
      <c r="CC422" s="160"/>
      <c r="CD422" s="160"/>
      <c r="CE422" s="160"/>
      <c r="CF422" s="160"/>
      <c r="CG422" s="160"/>
      <c r="CH422" s="160"/>
      <c r="CI422" s="160"/>
      <c r="CJ422" s="160"/>
      <c r="CK422" s="160"/>
      <c r="CL422" s="160"/>
      <c r="CM422" s="160"/>
      <c r="CN422" s="160"/>
      <c r="CO422" s="160"/>
      <c r="CP422" s="160"/>
      <c r="CQ422" s="160"/>
      <c r="CR422" s="160"/>
      <c r="CS422" s="160"/>
      <c r="CT422" s="160"/>
      <c r="CU422" s="160"/>
      <c r="CV422" s="160"/>
      <c r="CW422" s="160"/>
      <c r="CX422" s="160"/>
      <c r="CY422" s="160"/>
      <c r="CZ422" s="160"/>
      <c r="DA422" s="160"/>
      <c r="DB422" s="160"/>
      <c r="DC422" s="160"/>
      <c r="DD422" s="160"/>
      <c r="DE422" s="160"/>
      <c r="DF422" s="160"/>
      <c r="DG422" s="160"/>
      <c r="DH422" s="160"/>
      <c r="DI422" s="160"/>
      <c r="DJ422" s="160"/>
      <c r="DK422" s="160"/>
      <c r="DL422" s="160"/>
      <c r="DM422" s="160"/>
      <c r="DN422" s="160"/>
      <c r="DO422" s="160"/>
      <c r="DP422" s="160"/>
      <c r="DQ422" s="160"/>
      <c r="DR422" s="160"/>
      <c r="DS422" s="160"/>
      <c r="DT422" s="160"/>
      <c r="DU422" s="160"/>
      <c r="DV422" s="160"/>
      <c r="DW422" s="160"/>
      <c r="DX422" s="160"/>
      <c r="DY422" s="160"/>
      <c r="DZ422" s="160"/>
      <c r="EA422" s="160"/>
      <c r="EB422" s="160"/>
      <c r="EC422" s="160"/>
      <c r="ED422" s="160"/>
      <c r="EE422" s="160"/>
      <c r="EF422" s="160"/>
      <c r="EG422" s="160"/>
    </row>
    <row r="423" spans="29:137" s="162" customFormat="1">
      <c r="AC423" s="171"/>
      <c r="AD423" s="164"/>
      <c r="AE423" s="164"/>
      <c r="AF423" s="164"/>
      <c r="AG423" s="164"/>
      <c r="AH423" s="164"/>
      <c r="AI423" s="164"/>
      <c r="AJ423" s="164"/>
      <c r="AK423" s="164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  <c r="BA423" s="160"/>
      <c r="BB423" s="160"/>
      <c r="BC423" s="160"/>
      <c r="BD423" s="160"/>
      <c r="BE423" s="160"/>
      <c r="BF423" s="160"/>
      <c r="BG423" s="160"/>
      <c r="BH423" s="160"/>
      <c r="BI423" s="160"/>
      <c r="BJ423" s="160"/>
      <c r="BK423" s="160"/>
      <c r="BL423" s="160"/>
      <c r="BM423" s="160"/>
      <c r="BN423" s="160"/>
      <c r="BO423" s="160"/>
      <c r="BP423" s="160"/>
      <c r="BQ423" s="160"/>
      <c r="BR423" s="160"/>
      <c r="BS423" s="160"/>
      <c r="BT423" s="160"/>
      <c r="BU423" s="160"/>
      <c r="BV423" s="160"/>
      <c r="BW423" s="160"/>
      <c r="BX423" s="160"/>
      <c r="BY423" s="160"/>
      <c r="BZ423" s="160"/>
      <c r="CA423" s="160"/>
      <c r="CB423" s="160"/>
      <c r="CC423" s="160"/>
      <c r="CD423" s="160"/>
      <c r="CE423" s="160"/>
      <c r="CF423" s="160"/>
      <c r="CG423" s="160"/>
      <c r="CH423" s="160"/>
      <c r="CI423" s="160"/>
      <c r="CJ423" s="160"/>
      <c r="CK423" s="160"/>
      <c r="CL423" s="160"/>
      <c r="CM423" s="160"/>
      <c r="CN423" s="160"/>
      <c r="CO423" s="160"/>
      <c r="CP423" s="160"/>
      <c r="CQ423" s="160"/>
      <c r="CR423" s="160"/>
      <c r="CS423" s="160"/>
      <c r="CT423" s="160"/>
      <c r="CU423" s="160"/>
      <c r="CV423" s="160"/>
      <c r="CW423" s="160"/>
      <c r="CX423" s="160"/>
      <c r="CY423" s="160"/>
      <c r="CZ423" s="160"/>
      <c r="DA423" s="160"/>
      <c r="DB423" s="160"/>
      <c r="DC423" s="160"/>
      <c r="DD423" s="160"/>
      <c r="DE423" s="160"/>
      <c r="DF423" s="160"/>
      <c r="DG423" s="160"/>
      <c r="DH423" s="160"/>
      <c r="DI423" s="160"/>
      <c r="DJ423" s="160"/>
      <c r="DK423" s="160"/>
      <c r="DL423" s="160"/>
      <c r="DM423" s="160"/>
      <c r="DN423" s="160"/>
      <c r="DO423" s="160"/>
      <c r="DP423" s="160"/>
      <c r="DQ423" s="160"/>
      <c r="DR423" s="160"/>
      <c r="DS423" s="160"/>
      <c r="DT423" s="160"/>
      <c r="DU423" s="160"/>
      <c r="DV423" s="160"/>
      <c r="DW423" s="160"/>
      <c r="DX423" s="160"/>
      <c r="DY423" s="160"/>
      <c r="DZ423" s="160"/>
      <c r="EA423" s="160"/>
      <c r="EB423" s="160"/>
      <c r="EC423" s="160"/>
      <c r="ED423" s="160"/>
      <c r="EE423" s="160"/>
      <c r="EF423" s="160"/>
      <c r="EG423" s="160"/>
    </row>
    <row r="424" spans="29:137" s="162" customFormat="1">
      <c r="AC424" s="171"/>
      <c r="AD424" s="164"/>
      <c r="AE424" s="164"/>
      <c r="AF424" s="164"/>
      <c r="AG424" s="164"/>
      <c r="AH424" s="164"/>
      <c r="AI424" s="164"/>
      <c r="AJ424" s="164"/>
      <c r="AK424" s="164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0"/>
      <c r="BG424" s="160"/>
      <c r="BH424" s="160"/>
      <c r="BI424" s="160"/>
      <c r="BJ424" s="160"/>
      <c r="BK424" s="160"/>
      <c r="BL424" s="160"/>
      <c r="BM424" s="160"/>
      <c r="BN424" s="160"/>
      <c r="BO424" s="160"/>
      <c r="BP424" s="160"/>
      <c r="BQ424" s="160"/>
      <c r="BR424" s="160"/>
      <c r="BS424" s="160"/>
      <c r="BT424" s="160"/>
      <c r="BU424" s="160"/>
      <c r="BV424" s="160"/>
      <c r="BW424" s="160"/>
      <c r="BX424" s="160"/>
      <c r="BY424" s="160"/>
      <c r="BZ424" s="160"/>
      <c r="CA424" s="160"/>
      <c r="CB424" s="160"/>
      <c r="CC424" s="160"/>
      <c r="CD424" s="160"/>
      <c r="CE424" s="160"/>
      <c r="CF424" s="160"/>
      <c r="CG424" s="160"/>
      <c r="CH424" s="160"/>
      <c r="CI424" s="160"/>
      <c r="CJ424" s="160"/>
      <c r="CK424" s="160"/>
      <c r="CL424" s="160"/>
      <c r="CM424" s="160"/>
      <c r="CN424" s="160"/>
      <c r="CO424" s="160"/>
      <c r="CP424" s="160"/>
      <c r="CQ424" s="160"/>
      <c r="CR424" s="160"/>
      <c r="CS424" s="160"/>
      <c r="CT424" s="160"/>
      <c r="CU424" s="160"/>
      <c r="CV424" s="160"/>
      <c r="CW424" s="160"/>
      <c r="CX424" s="160"/>
      <c r="CY424" s="160"/>
      <c r="CZ424" s="160"/>
      <c r="DA424" s="160"/>
      <c r="DB424" s="160"/>
      <c r="DC424" s="160"/>
      <c r="DD424" s="160"/>
      <c r="DE424" s="160"/>
      <c r="DF424" s="160"/>
      <c r="DG424" s="160"/>
      <c r="DH424" s="160"/>
      <c r="DI424" s="160"/>
      <c r="DJ424" s="160"/>
      <c r="DK424" s="160"/>
      <c r="DL424" s="160"/>
      <c r="DM424" s="160"/>
      <c r="DN424" s="160"/>
      <c r="DO424" s="160"/>
      <c r="DP424" s="160"/>
      <c r="DQ424" s="160"/>
      <c r="DR424" s="160"/>
      <c r="DS424" s="160"/>
      <c r="DT424" s="160"/>
      <c r="DU424" s="160"/>
      <c r="DV424" s="160"/>
      <c r="DW424" s="160"/>
      <c r="DX424" s="160"/>
      <c r="DY424" s="160"/>
      <c r="DZ424" s="160"/>
      <c r="EA424" s="160"/>
      <c r="EB424" s="160"/>
      <c r="EC424" s="160"/>
      <c r="ED424" s="160"/>
      <c r="EE424" s="160"/>
      <c r="EF424" s="160"/>
      <c r="EG424" s="160"/>
    </row>
    <row r="425" spans="29:137" s="162" customFormat="1">
      <c r="AC425" s="171"/>
      <c r="AD425" s="164"/>
      <c r="AE425" s="164"/>
      <c r="AF425" s="164"/>
      <c r="AG425" s="164"/>
      <c r="AH425" s="164"/>
      <c r="AI425" s="164"/>
      <c r="AJ425" s="164"/>
      <c r="AK425" s="164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0"/>
      <c r="BG425" s="160"/>
      <c r="BH425" s="160"/>
      <c r="BI425" s="160"/>
      <c r="BJ425" s="160"/>
      <c r="BK425" s="160"/>
      <c r="BL425" s="160"/>
      <c r="BM425" s="160"/>
      <c r="BN425" s="160"/>
      <c r="BO425" s="160"/>
      <c r="BP425" s="160"/>
      <c r="BQ425" s="160"/>
      <c r="BR425" s="160"/>
      <c r="BS425" s="160"/>
      <c r="BT425" s="160"/>
      <c r="BU425" s="160"/>
      <c r="BV425" s="160"/>
      <c r="BW425" s="160"/>
      <c r="BX425" s="160"/>
      <c r="BY425" s="160"/>
      <c r="BZ425" s="160"/>
      <c r="CA425" s="160"/>
      <c r="CB425" s="160"/>
      <c r="CC425" s="160"/>
      <c r="CD425" s="160"/>
      <c r="CE425" s="160"/>
      <c r="CF425" s="160"/>
      <c r="CG425" s="160"/>
      <c r="CH425" s="160"/>
      <c r="CI425" s="160"/>
      <c r="CJ425" s="160"/>
      <c r="CK425" s="160"/>
      <c r="CL425" s="160"/>
      <c r="CM425" s="160"/>
      <c r="CN425" s="160"/>
      <c r="CO425" s="160"/>
      <c r="CP425" s="160"/>
      <c r="CQ425" s="160"/>
      <c r="CR425" s="160"/>
      <c r="CS425" s="160"/>
      <c r="CT425" s="160"/>
      <c r="CU425" s="160"/>
      <c r="CV425" s="160"/>
      <c r="CW425" s="160"/>
      <c r="CX425" s="160"/>
      <c r="CY425" s="160"/>
      <c r="CZ425" s="160"/>
      <c r="DA425" s="160"/>
      <c r="DB425" s="160"/>
      <c r="DC425" s="160"/>
      <c r="DD425" s="160"/>
      <c r="DE425" s="160"/>
      <c r="DF425" s="160"/>
      <c r="DG425" s="160"/>
      <c r="DH425" s="160"/>
      <c r="DI425" s="160"/>
      <c r="DJ425" s="160"/>
      <c r="DK425" s="160"/>
      <c r="DL425" s="160"/>
      <c r="DM425" s="160"/>
      <c r="DN425" s="160"/>
      <c r="DO425" s="160"/>
      <c r="DP425" s="160"/>
      <c r="DQ425" s="160"/>
      <c r="DR425" s="160"/>
      <c r="DS425" s="160"/>
      <c r="DT425" s="160"/>
      <c r="DU425" s="160"/>
      <c r="DV425" s="160"/>
      <c r="DW425" s="160"/>
      <c r="DX425" s="160"/>
      <c r="DY425" s="160"/>
      <c r="DZ425" s="160"/>
      <c r="EA425" s="160"/>
      <c r="EB425" s="160"/>
      <c r="EC425" s="160"/>
      <c r="ED425" s="160"/>
      <c r="EE425" s="160"/>
      <c r="EF425" s="160"/>
      <c r="EG425" s="160"/>
    </row>
    <row r="426" spans="29:137" s="162" customFormat="1">
      <c r="AC426" s="171"/>
      <c r="AD426" s="164"/>
      <c r="AE426" s="164"/>
      <c r="AF426" s="164"/>
      <c r="AG426" s="164"/>
      <c r="AH426" s="164"/>
      <c r="AI426" s="164"/>
      <c r="AJ426" s="164"/>
      <c r="AK426" s="164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0"/>
      <c r="BG426" s="160"/>
      <c r="BH426" s="160"/>
      <c r="BI426" s="160"/>
      <c r="BJ426" s="160"/>
      <c r="BK426" s="160"/>
      <c r="BL426" s="160"/>
      <c r="BM426" s="160"/>
      <c r="BN426" s="160"/>
      <c r="BO426" s="160"/>
      <c r="BP426" s="160"/>
      <c r="BQ426" s="160"/>
      <c r="BR426" s="160"/>
      <c r="BS426" s="160"/>
      <c r="BT426" s="160"/>
      <c r="BU426" s="160"/>
      <c r="BV426" s="160"/>
      <c r="BW426" s="160"/>
      <c r="BX426" s="160"/>
      <c r="BY426" s="160"/>
      <c r="BZ426" s="160"/>
      <c r="CA426" s="160"/>
      <c r="CB426" s="160"/>
      <c r="CC426" s="160"/>
      <c r="CD426" s="160"/>
      <c r="CE426" s="160"/>
      <c r="CF426" s="160"/>
      <c r="CG426" s="160"/>
      <c r="CH426" s="160"/>
      <c r="CI426" s="160"/>
      <c r="CJ426" s="160"/>
      <c r="CK426" s="160"/>
      <c r="CL426" s="160"/>
      <c r="CM426" s="160"/>
      <c r="CN426" s="160"/>
      <c r="CO426" s="160"/>
      <c r="CP426" s="160"/>
      <c r="CQ426" s="160"/>
      <c r="CR426" s="160"/>
      <c r="CS426" s="160"/>
      <c r="CT426" s="160"/>
      <c r="CU426" s="160"/>
      <c r="CV426" s="160"/>
      <c r="CW426" s="160"/>
      <c r="CX426" s="160"/>
      <c r="CY426" s="160"/>
      <c r="CZ426" s="160"/>
      <c r="DA426" s="160"/>
      <c r="DB426" s="160"/>
      <c r="DC426" s="160"/>
      <c r="DD426" s="160"/>
      <c r="DE426" s="160"/>
      <c r="DF426" s="160"/>
      <c r="DG426" s="160"/>
      <c r="DH426" s="160"/>
      <c r="DI426" s="160"/>
      <c r="DJ426" s="160"/>
      <c r="DK426" s="160"/>
      <c r="DL426" s="160"/>
      <c r="DM426" s="160"/>
      <c r="DN426" s="160"/>
      <c r="DO426" s="160"/>
      <c r="DP426" s="160"/>
      <c r="DQ426" s="160"/>
      <c r="DR426" s="160"/>
      <c r="DS426" s="160"/>
      <c r="DT426" s="160"/>
      <c r="DU426" s="160"/>
      <c r="DV426" s="160"/>
      <c r="DW426" s="160"/>
      <c r="DX426" s="160"/>
      <c r="DY426" s="160"/>
      <c r="DZ426" s="160"/>
      <c r="EA426" s="160"/>
      <c r="EB426" s="160"/>
      <c r="EC426" s="160"/>
      <c r="ED426" s="160"/>
      <c r="EE426" s="160"/>
      <c r="EF426" s="160"/>
      <c r="EG426" s="160"/>
    </row>
    <row r="427" spans="29:137" s="162" customFormat="1">
      <c r="AC427" s="171"/>
      <c r="AD427" s="164"/>
      <c r="AE427" s="164"/>
      <c r="AF427" s="164"/>
      <c r="AG427" s="164"/>
      <c r="AH427" s="164"/>
      <c r="AI427" s="164"/>
      <c r="AJ427" s="164"/>
      <c r="AK427" s="164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0"/>
      <c r="BG427" s="160"/>
      <c r="BH427" s="160"/>
      <c r="BI427" s="160"/>
      <c r="BJ427" s="160"/>
      <c r="BK427" s="160"/>
      <c r="BL427" s="160"/>
      <c r="BM427" s="160"/>
      <c r="BN427" s="160"/>
      <c r="BO427" s="160"/>
      <c r="BP427" s="160"/>
      <c r="BQ427" s="160"/>
      <c r="BR427" s="160"/>
      <c r="BS427" s="160"/>
      <c r="BT427" s="160"/>
      <c r="BU427" s="160"/>
      <c r="BV427" s="160"/>
      <c r="BW427" s="160"/>
      <c r="BX427" s="160"/>
      <c r="BY427" s="160"/>
      <c r="BZ427" s="160"/>
      <c r="CA427" s="160"/>
      <c r="CB427" s="160"/>
      <c r="CC427" s="160"/>
      <c r="CD427" s="160"/>
      <c r="CE427" s="160"/>
      <c r="CF427" s="160"/>
      <c r="CG427" s="160"/>
      <c r="CH427" s="160"/>
      <c r="CI427" s="160"/>
      <c r="CJ427" s="160"/>
      <c r="CK427" s="160"/>
      <c r="CL427" s="160"/>
      <c r="CM427" s="160"/>
      <c r="CN427" s="160"/>
      <c r="CO427" s="160"/>
      <c r="CP427" s="160"/>
      <c r="CQ427" s="160"/>
      <c r="CR427" s="160"/>
      <c r="CS427" s="160"/>
      <c r="CT427" s="160"/>
      <c r="CU427" s="160"/>
      <c r="CV427" s="160"/>
      <c r="CW427" s="160"/>
      <c r="CX427" s="160"/>
      <c r="CY427" s="160"/>
      <c r="CZ427" s="160"/>
      <c r="DA427" s="160"/>
      <c r="DB427" s="160"/>
      <c r="DC427" s="160"/>
      <c r="DD427" s="160"/>
      <c r="DE427" s="160"/>
      <c r="DF427" s="160"/>
      <c r="DG427" s="160"/>
      <c r="DH427" s="160"/>
      <c r="DI427" s="160"/>
      <c r="DJ427" s="160"/>
      <c r="DK427" s="160"/>
      <c r="DL427" s="160"/>
      <c r="DM427" s="160"/>
      <c r="DN427" s="160"/>
      <c r="DO427" s="160"/>
      <c r="DP427" s="160"/>
      <c r="DQ427" s="160"/>
      <c r="DR427" s="160"/>
      <c r="DS427" s="160"/>
      <c r="DT427" s="160"/>
      <c r="DU427" s="160"/>
      <c r="DV427" s="160"/>
      <c r="DW427" s="160"/>
      <c r="DX427" s="160"/>
      <c r="DY427" s="160"/>
      <c r="DZ427" s="160"/>
      <c r="EA427" s="160"/>
      <c r="EB427" s="160"/>
      <c r="EC427" s="160"/>
      <c r="ED427" s="160"/>
      <c r="EE427" s="160"/>
      <c r="EF427" s="160"/>
      <c r="EG427" s="160"/>
    </row>
    <row r="428" spans="29:137" s="162" customFormat="1">
      <c r="AC428" s="171"/>
      <c r="AD428" s="164"/>
      <c r="AE428" s="164"/>
      <c r="AF428" s="164"/>
      <c r="AG428" s="164"/>
      <c r="AH428" s="164"/>
      <c r="AI428" s="164"/>
      <c r="AJ428" s="164"/>
      <c r="AK428" s="164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0"/>
      <c r="BG428" s="160"/>
      <c r="BH428" s="160"/>
      <c r="BI428" s="160"/>
      <c r="BJ428" s="160"/>
      <c r="BK428" s="160"/>
      <c r="BL428" s="160"/>
      <c r="BM428" s="160"/>
      <c r="BN428" s="160"/>
      <c r="BO428" s="160"/>
      <c r="BP428" s="160"/>
      <c r="BQ428" s="160"/>
      <c r="BR428" s="160"/>
      <c r="BS428" s="160"/>
      <c r="BT428" s="160"/>
      <c r="BU428" s="160"/>
      <c r="BV428" s="160"/>
      <c r="BW428" s="160"/>
      <c r="BX428" s="160"/>
      <c r="BY428" s="160"/>
      <c r="BZ428" s="160"/>
      <c r="CA428" s="160"/>
      <c r="CB428" s="160"/>
      <c r="CC428" s="160"/>
      <c r="CD428" s="160"/>
      <c r="CE428" s="160"/>
      <c r="CF428" s="160"/>
      <c r="CG428" s="160"/>
      <c r="CH428" s="160"/>
      <c r="CI428" s="160"/>
      <c r="CJ428" s="160"/>
      <c r="CK428" s="160"/>
      <c r="CL428" s="160"/>
      <c r="CM428" s="160"/>
      <c r="CN428" s="160"/>
      <c r="CO428" s="160"/>
      <c r="CP428" s="160"/>
      <c r="CQ428" s="160"/>
      <c r="CR428" s="160"/>
      <c r="CS428" s="160"/>
      <c r="CT428" s="160"/>
      <c r="CU428" s="160"/>
      <c r="CV428" s="160"/>
      <c r="CW428" s="160"/>
      <c r="CX428" s="160"/>
      <c r="CY428" s="160"/>
      <c r="CZ428" s="160"/>
      <c r="DA428" s="160"/>
      <c r="DB428" s="160"/>
      <c r="DC428" s="160"/>
      <c r="DD428" s="160"/>
      <c r="DE428" s="160"/>
      <c r="DF428" s="160"/>
      <c r="DG428" s="160"/>
      <c r="DH428" s="160"/>
      <c r="DI428" s="160"/>
      <c r="DJ428" s="160"/>
      <c r="DK428" s="160"/>
      <c r="DL428" s="160"/>
      <c r="DM428" s="160"/>
      <c r="DN428" s="160"/>
      <c r="DO428" s="160"/>
      <c r="DP428" s="160"/>
      <c r="DQ428" s="160"/>
      <c r="DR428" s="160"/>
      <c r="DS428" s="160"/>
      <c r="DT428" s="160"/>
      <c r="DU428" s="160"/>
      <c r="DV428" s="160"/>
      <c r="DW428" s="160"/>
      <c r="DX428" s="160"/>
      <c r="DY428" s="160"/>
      <c r="DZ428" s="160"/>
      <c r="EA428" s="160"/>
      <c r="EB428" s="160"/>
      <c r="EC428" s="160"/>
      <c r="ED428" s="160"/>
      <c r="EE428" s="160"/>
      <c r="EF428" s="160"/>
      <c r="EG428" s="160"/>
    </row>
    <row r="429" spans="29:137" s="162" customFormat="1">
      <c r="AC429" s="171"/>
      <c r="AD429" s="164"/>
      <c r="AE429" s="164"/>
      <c r="AF429" s="164"/>
      <c r="AG429" s="164"/>
      <c r="AH429" s="164"/>
      <c r="AI429" s="164"/>
      <c r="AJ429" s="164"/>
      <c r="AK429" s="164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0"/>
      <c r="BG429" s="160"/>
      <c r="BH429" s="160"/>
      <c r="BI429" s="160"/>
      <c r="BJ429" s="160"/>
      <c r="BK429" s="160"/>
      <c r="BL429" s="160"/>
      <c r="BM429" s="160"/>
      <c r="BN429" s="160"/>
      <c r="BO429" s="160"/>
      <c r="BP429" s="160"/>
      <c r="BQ429" s="160"/>
      <c r="BR429" s="160"/>
      <c r="BS429" s="160"/>
      <c r="BT429" s="160"/>
      <c r="BU429" s="160"/>
      <c r="BV429" s="160"/>
      <c r="BW429" s="160"/>
      <c r="BX429" s="160"/>
      <c r="BY429" s="160"/>
      <c r="BZ429" s="160"/>
      <c r="CA429" s="160"/>
      <c r="CB429" s="160"/>
      <c r="CC429" s="160"/>
      <c r="CD429" s="160"/>
      <c r="CE429" s="160"/>
      <c r="CF429" s="160"/>
      <c r="CG429" s="160"/>
      <c r="CH429" s="160"/>
      <c r="CI429" s="160"/>
      <c r="CJ429" s="160"/>
      <c r="CK429" s="160"/>
      <c r="CL429" s="160"/>
      <c r="CM429" s="160"/>
      <c r="CN429" s="160"/>
      <c r="CO429" s="160"/>
      <c r="CP429" s="160"/>
      <c r="CQ429" s="160"/>
      <c r="CR429" s="160"/>
      <c r="CS429" s="160"/>
      <c r="CT429" s="160"/>
      <c r="CU429" s="160"/>
      <c r="CV429" s="160"/>
      <c r="CW429" s="160"/>
      <c r="CX429" s="160"/>
      <c r="CY429" s="160"/>
      <c r="CZ429" s="160"/>
      <c r="DA429" s="160"/>
      <c r="DB429" s="160"/>
      <c r="DC429" s="160"/>
      <c r="DD429" s="160"/>
      <c r="DE429" s="160"/>
      <c r="DF429" s="160"/>
      <c r="DG429" s="160"/>
      <c r="DH429" s="160"/>
      <c r="DI429" s="160"/>
      <c r="DJ429" s="160"/>
      <c r="DK429" s="160"/>
      <c r="DL429" s="160"/>
      <c r="DM429" s="160"/>
      <c r="DN429" s="160"/>
      <c r="DO429" s="160"/>
      <c r="DP429" s="160"/>
      <c r="DQ429" s="160"/>
      <c r="DR429" s="160"/>
      <c r="DS429" s="160"/>
      <c r="DT429" s="160"/>
      <c r="DU429" s="160"/>
      <c r="DV429" s="160"/>
      <c r="DW429" s="160"/>
      <c r="DX429" s="160"/>
      <c r="DY429" s="160"/>
      <c r="DZ429" s="160"/>
      <c r="EA429" s="160"/>
      <c r="EB429" s="160"/>
      <c r="EC429" s="160"/>
      <c r="ED429" s="160"/>
      <c r="EE429" s="160"/>
      <c r="EF429" s="160"/>
      <c r="EG429" s="160"/>
    </row>
    <row r="430" spans="29:137" s="162" customFormat="1">
      <c r="AC430" s="171"/>
      <c r="AD430" s="164"/>
      <c r="AE430" s="164"/>
      <c r="AF430" s="164"/>
      <c r="AG430" s="164"/>
      <c r="AH430" s="164"/>
      <c r="AI430" s="164"/>
      <c r="AJ430" s="164"/>
      <c r="AK430" s="164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0"/>
      <c r="BG430" s="160"/>
      <c r="BH430" s="160"/>
      <c r="BI430" s="160"/>
      <c r="BJ430" s="160"/>
      <c r="BK430" s="160"/>
      <c r="BL430" s="160"/>
      <c r="BM430" s="160"/>
      <c r="BN430" s="160"/>
      <c r="BO430" s="160"/>
      <c r="BP430" s="160"/>
      <c r="BQ430" s="160"/>
      <c r="BR430" s="160"/>
      <c r="BS430" s="160"/>
      <c r="BT430" s="160"/>
      <c r="BU430" s="160"/>
      <c r="BV430" s="160"/>
      <c r="BW430" s="160"/>
      <c r="BX430" s="160"/>
      <c r="BY430" s="160"/>
      <c r="BZ430" s="160"/>
      <c r="CA430" s="160"/>
      <c r="CB430" s="160"/>
      <c r="CC430" s="160"/>
      <c r="CD430" s="160"/>
      <c r="CE430" s="160"/>
      <c r="CF430" s="160"/>
      <c r="CG430" s="160"/>
      <c r="CH430" s="160"/>
      <c r="CI430" s="160"/>
      <c r="CJ430" s="160"/>
      <c r="CK430" s="160"/>
      <c r="CL430" s="160"/>
      <c r="CM430" s="160"/>
      <c r="CN430" s="160"/>
      <c r="CO430" s="160"/>
      <c r="CP430" s="160"/>
      <c r="CQ430" s="160"/>
      <c r="CR430" s="160"/>
      <c r="CS430" s="160"/>
      <c r="CT430" s="160"/>
      <c r="CU430" s="160"/>
      <c r="CV430" s="160"/>
      <c r="CW430" s="160"/>
      <c r="CX430" s="160"/>
      <c r="CY430" s="160"/>
      <c r="CZ430" s="160"/>
      <c r="DA430" s="160"/>
      <c r="DB430" s="160"/>
      <c r="DC430" s="160"/>
      <c r="DD430" s="160"/>
      <c r="DE430" s="160"/>
      <c r="DF430" s="160"/>
      <c r="DG430" s="160"/>
      <c r="DH430" s="160"/>
      <c r="DI430" s="160"/>
      <c r="DJ430" s="160"/>
      <c r="DK430" s="160"/>
      <c r="DL430" s="160"/>
      <c r="DM430" s="160"/>
      <c r="DN430" s="160"/>
      <c r="DO430" s="160"/>
      <c r="DP430" s="160"/>
      <c r="DQ430" s="160"/>
      <c r="DR430" s="160"/>
      <c r="DS430" s="160"/>
      <c r="DT430" s="160"/>
      <c r="DU430" s="160"/>
      <c r="DV430" s="160"/>
      <c r="DW430" s="160"/>
      <c r="DX430" s="160"/>
      <c r="DY430" s="160"/>
      <c r="DZ430" s="160"/>
      <c r="EA430" s="160"/>
      <c r="EB430" s="160"/>
      <c r="EC430" s="160"/>
      <c r="ED430" s="160"/>
      <c r="EE430" s="160"/>
      <c r="EF430" s="160"/>
      <c r="EG430" s="160"/>
    </row>
    <row r="431" spans="29:137" s="162" customFormat="1">
      <c r="AC431" s="171"/>
      <c r="AD431" s="164"/>
      <c r="AE431" s="164"/>
      <c r="AF431" s="164"/>
      <c r="AG431" s="164"/>
      <c r="AH431" s="164"/>
      <c r="AI431" s="164"/>
      <c r="AJ431" s="164"/>
      <c r="AK431" s="164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0"/>
      <c r="BG431" s="160"/>
      <c r="BH431" s="160"/>
      <c r="BI431" s="160"/>
      <c r="BJ431" s="160"/>
      <c r="BK431" s="160"/>
      <c r="BL431" s="160"/>
      <c r="BM431" s="160"/>
      <c r="BN431" s="160"/>
      <c r="BO431" s="160"/>
      <c r="BP431" s="160"/>
      <c r="BQ431" s="160"/>
      <c r="BR431" s="160"/>
      <c r="BS431" s="160"/>
      <c r="BT431" s="160"/>
      <c r="BU431" s="160"/>
      <c r="BV431" s="160"/>
      <c r="BW431" s="160"/>
      <c r="BX431" s="160"/>
      <c r="BY431" s="160"/>
      <c r="BZ431" s="160"/>
      <c r="CA431" s="160"/>
      <c r="CB431" s="160"/>
      <c r="CC431" s="160"/>
      <c r="CD431" s="160"/>
      <c r="CE431" s="160"/>
      <c r="CF431" s="160"/>
      <c r="CG431" s="160"/>
      <c r="CH431" s="160"/>
      <c r="CI431" s="160"/>
      <c r="CJ431" s="160"/>
      <c r="CK431" s="160"/>
      <c r="CL431" s="160"/>
      <c r="CM431" s="160"/>
      <c r="CN431" s="160"/>
      <c r="CO431" s="160"/>
      <c r="CP431" s="160"/>
      <c r="CQ431" s="160"/>
      <c r="CR431" s="160"/>
      <c r="CS431" s="160"/>
      <c r="CT431" s="160"/>
      <c r="CU431" s="160"/>
      <c r="CV431" s="160"/>
      <c r="CW431" s="160"/>
      <c r="CX431" s="160"/>
      <c r="CY431" s="160"/>
      <c r="CZ431" s="160"/>
      <c r="DA431" s="160"/>
      <c r="DB431" s="160"/>
      <c r="DC431" s="160"/>
      <c r="DD431" s="160"/>
      <c r="DE431" s="160"/>
      <c r="DF431" s="160"/>
      <c r="DG431" s="160"/>
      <c r="DH431" s="160"/>
      <c r="DI431" s="160"/>
      <c r="DJ431" s="160"/>
      <c r="DK431" s="160"/>
      <c r="DL431" s="160"/>
      <c r="DM431" s="160"/>
      <c r="DN431" s="160"/>
      <c r="DO431" s="160"/>
      <c r="DP431" s="160"/>
      <c r="DQ431" s="160"/>
      <c r="DR431" s="160"/>
      <c r="DS431" s="160"/>
      <c r="DT431" s="160"/>
      <c r="DU431" s="160"/>
      <c r="DV431" s="160"/>
      <c r="DW431" s="160"/>
      <c r="DX431" s="160"/>
      <c r="DY431" s="160"/>
      <c r="DZ431" s="160"/>
      <c r="EA431" s="160"/>
      <c r="EB431" s="160"/>
      <c r="EC431" s="160"/>
      <c r="ED431" s="160"/>
      <c r="EE431" s="160"/>
      <c r="EF431" s="160"/>
      <c r="EG431" s="160"/>
    </row>
    <row r="432" spans="29:137" s="162" customFormat="1">
      <c r="AC432" s="171"/>
      <c r="AD432" s="164"/>
      <c r="AE432" s="164"/>
      <c r="AF432" s="164"/>
      <c r="AG432" s="164"/>
      <c r="AH432" s="164"/>
      <c r="AI432" s="164"/>
      <c r="AJ432" s="164"/>
      <c r="AK432" s="164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  <c r="BA432" s="160"/>
      <c r="BB432" s="160"/>
      <c r="BC432" s="160"/>
      <c r="BD432" s="160"/>
      <c r="BE432" s="160"/>
      <c r="BF432" s="160"/>
      <c r="BG432" s="160"/>
      <c r="BH432" s="160"/>
      <c r="BI432" s="160"/>
      <c r="BJ432" s="160"/>
      <c r="BK432" s="160"/>
      <c r="BL432" s="160"/>
      <c r="BM432" s="160"/>
      <c r="BN432" s="160"/>
      <c r="BO432" s="160"/>
      <c r="BP432" s="160"/>
      <c r="BQ432" s="160"/>
      <c r="BR432" s="160"/>
      <c r="BS432" s="160"/>
      <c r="BT432" s="160"/>
      <c r="BU432" s="160"/>
      <c r="BV432" s="160"/>
      <c r="BW432" s="160"/>
      <c r="BX432" s="160"/>
      <c r="BY432" s="160"/>
      <c r="BZ432" s="160"/>
      <c r="CA432" s="160"/>
      <c r="CB432" s="160"/>
      <c r="CC432" s="160"/>
      <c r="CD432" s="160"/>
      <c r="CE432" s="160"/>
      <c r="CF432" s="160"/>
      <c r="CG432" s="160"/>
      <c r="CH432" s="160"/>
      <c r="CI432" s="160"/>
      <c r="CJ432" s="160"/>
      <c r="CK432" s="160"/>
      <c r="CL432" s="160"/>
      <c r="CM432" s="160"/>
      <c r="CN432" s="160"/>
      <c r="CO432" s="160"/>
      <c r="CP432" s="160"/>
      <c r="CQ432" s="160"/>
      <c r="CR432" s="160"/>
      <c r="CS432" s="160"/>
      <c r="CT432" s="160"/>
      <c r="CU432" s="160"/>
      <c r="CV432" s="160"/>
      <c r="CW432" s="160"/>
      <c r="CX432" s="160"/>
      <c r="CY432" s="160"/>
      <c r="CZ432" s="160"/>
      <c r="DA432" s="160"/>
      <c r="DB432" s="160"/>
      <c r="DC432" s="160"/>
      <c r="DD432" s="160"/>
      <c r="DE432" s="160"/>
      <c r="DF432" s="160"/>
      <c r="DG432" s="160"/>
      <c r="DH432" s="160"/>
      <c r="DI432" s="160"/>
      <c r="DJ432" s="160"/>
      <c r="DK432" s="160"/>
      <c r="DL432" s="160"/>
      <c r="DM432" s="160"/>
      <c r="DN432" s="160"/>
      <c r="DO432" s="160"/>
      <c r="DP432" s="160"/>
      <c r="DQ432" s="160"/>
      <c r="DR432" s="160"/>
      <c r="DS432" s="160"/>
      <c r="DT432" s="160"/>
      <c r="DU432" s="160"/>
      <c r="DV432" s="160"/>
      <c r="DW432" s="160"/>
      <c r="DX432" s="160"/>
      <c r="DY432" s="160"/>
      <c r="DZ432" s="160"/>
      <c r="EA432" s="160"/>
      <c r="EB432" s="160"/>
      <c r="EC432" s="160"/>
      <c r="ED432" s="160"/>
      <c r="EE432" s="160"/>
      <c r="EF432" s="160"/>
      <c r="EG432" s="160"/>
    </row>
    <row r="433" spans="29:137" s="162" customFormat="1">
      <c r="AC433" s="171"/>
      <c r="AD433" s="164"/>
      <c r="AE433" s="164"/>
      <c r="AF433" s="164"/>
      <c r="AG433" s="164"/>
      <c r="AH433" s="164"/>
      <c r="AI433" s="164"/>
      <c r="AJ433" s="164"/>
      <c r="AK433" s="164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  <c r="BA433" s="160"/>
      <c r="BB433" s="160"/>
      <c r="BC433" s="160"/>
      <c r="BD433" s="160"/>
      <c r="BE433" s="160"/>
      <c r="BF433" s="160"/>
      <c r="BG433" s="160"/>
      <c r="BH433" s="160"/>
      <c r="BI433" s="160"/>
      <c r="BJ433" s="160"/>
      <c r="BK433" s="160"/>
      <c r="BL433" s="160"/>
      <c r="BM433" s="160"/>
      <c r="BN433" s="160"/>
      <c r="BO433" s="160"/>
      <c r="BP433" s="160"/>
      <c r="BQ433" s="160"/>
      <c r="BR433" s="160"/>
      <c r="BS433" s="160"/>
      <c r="BT433" s="160"/>
      <c r="BU433" s="160"/>
      <c r="BV433" s="160"/>
      <c r="BW433" s="160"/>
      <c r="BX433" s="160"/>
      <c r="BY433" s="160"/>
      <c r="BZ433" s="160"/>
      <c r="CA433" s="160"/>
      <c r="CB433" s="160"/>
      <c r="CC433" s="160"/>
      <c r="CD433" s="160"/>
      <c r="CE433" s="160"/>
      <c r="CF433" s="160"/>
      <c r="CG433" s="160"/>
      <c r="CH433" s="160"/>
      <c r="CI433" s="160"/>
      <c r="CJ433" s="160"/>
      <c r="CK433" s="160"/>
      <c r="CL433" s="160"/>
      <c r="CM433" s="160"/>
      <c r="CN433" s="160"/>
      <c r="CO433" s="160"/>
      <c r="CP433" s="160"/>
      <c r="CQ433" s="160"/>
      <c r="CR433" s="160"/>
      <c r="CS433" s="160"/>
      <c r="CT433" s="160"/>
      <c r="CU433" s="160"/>
      <c r="CV433" s="160"/>
      <c r="CW433" s="160"/>
      <c r="CX433" s="160"/>
      <c r="CY433" s="160"/>
      <c r="CZ433" s="160"/>
      <c r="DA433" s="160"/>
      <c r="DB433" s="160"/>
      <c r="DC433" s="160"/>
      <c r="DD433" s="160"/>
      <c r="DE433" s="160"/>
      <c r="DF433" s="160"/>
      <c r="DG433" s="160"/>
      <c r="DH433" s="160"/>
      <c r="DI433" s="160"/>
      <c r="DJ433" s="160"/>
      <c r="DK433" s="160"/>
      <c r="DL433" s="160"/>
      <c r="DM433" s="160"/>
      <c r="DN433" s="160"/>
      <c r="DO433" s="160"/>
      <c r="DP433" s="160"/>
      <c r="DQ433" s="160"/>
      <c r="DR433" s="160"/>
      <c r="DS433" s="160"/>
      <c r="DT433" s="160"/>
      <c r="DU433" s="160"/>
      <c r="DV433" s="160"/>
      <c r="DW433" s="160"/>
      <c r="DX433" s="160"/>
      <c r="DY433" s="160"/>
      <c r="DZ433" s="160"/>
      <c r="EA433" s="160"/>
      <c r="EB433" s="160"/>
      <c r="EC433" s="160"/>
      <c r="ED433" s="160"/>
      <c r="EE433" s="160"/>
      <c r="EF433" s="160"/>
      <c r="EG433" s="160"/>
    </row>
    <row r="434" spans="29:137" s="162" customFormat="1">
      <c r="AC434" s="171"/>
      <c r="AD434" s="164"/>
      <c r="AE434" s="164"/>
      <c r="AF434" s="164"/>
      <c r="AG434" s="164"/>
      <c r="AH434" s="164"/>
      <c r="AI434" s="164"/>
      <c r="AJ434" s="164"/>
      <c r="AK434" s="164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  <c r="BA434" s="160"/>
      <c r="BB434" s="160"/>
      <c r="BC434" s="160"/>
      <c r="BD434" s="160"/>
      <c r="BE434" s="160"/>
      <c r="BF434" s="160"/>
      <c r="BG434" s="160"/>
      <c r="BH434" s="160"/>
      <c r="BI434" s="160"/>
      <c r="BJ434" s="160"/>
      <c r="BK434" s="160"/>
      <c r="BL434" s="160"/>
      <c r="BM434" s="160"/>
      <c r="BN434" s="160"/>
      <c r="BO434" s="160"/>
      <c r="BP434" s="160"/>
      <c r="BQ434" s="160"/>
      <c r="BR434" s="160"/>
      <c r="BS434" s="160"/>
      <c r="BT434" s="160"/>
      <c r="BU434" s="160"/>
      <c r="BV434" s="160"/>
      <c r="BW434" s="160"/>
      <c r="BX434" s="160"/>
      <c r="BY434" s="160"/>
      <c r="BZ434" s="160"/>
      <c r="CA434" s="160"/>
      <c r="CB434" s="160"/>
      <c r="CC434" s="160"/>
      <c r="CD434" s="160"/>
      <c r="CE434" s="160"/>
      <c r="CF434" s="160"/>
      <c r="CG434" s="160"/>
      <c r="CH434" s="160"/>
      <c r="CI434" s="160"/>
      <c r="CJ434" s="160"/>
      <c r="CK434" s="160"/>
      <c r="CL434" s="160"/>
      <c r="CM434" s="160"/>
      <c r="CN434" s="160"/>
      <c r="CO434" s="160"/>
      <c r="CP434" s="160"/>
      <c r="CQ434" s="160"/>
      <c r="CR434" s="160"/>
      <c r="CS434" s="160"/>
      <c r="CT434" s="160"/>
      <c r="CU434" s="160"/>
      <c r="CV434" s="160"/>
      <c r="CW434" s="160"/>
      <c r="CX434" s="160"/>
      <c r="CY434" s="160"/>
      <c r="CZ434" s="160"/>
      <c r="DA434" s="160"/>
      <c r="DB434" s="160"/>
      <c r="DC434" s="160"/>
      <c r="DD434" s="160"/>
      <c r="DE434" s="160"/>
      <c r="DF434" s="160"/>
      <c r="DG434" s="160"/>
      <c r="DH434" s="160"/>
      <c r="DI434" s="160"/>
      <c r="DJ434" s="160"/>
      <c r="DK434" s="160"/>
      <c r="DL434" s="160"/>
      <c r="DM434" s="160"/>
      <c r="DN434" s="160"/>
      <c r="DO434" s="160"/>
      <c r="DP434" s="160"/>
      <c r="DQ434" s="160"/>
      <c r="DR434" s="160"/>
      <c r="DS434" s="160"/>
      <c r="DT434" s="160"/>
      <c r="DU434" s="160"/>
      <c r="DV434" s="160"/>
      <c r="DW434" s="160"/>
      <c r="DX434" s="160"/>
      <c r="DY434" s="160"/>
      <c r="DZ434" s="160"/>
      <c r="EA434" s="160"/>
      <c r="EB434" s="160"/>
      <c r="EC434" s="160"/>
      <c r="ED434" s="160"/>
      <c r="EE434" s="160"/>
      <c r="EF434" s="160"/>
      <c r="EG434" s="160"/>
    </row>
    <row r="435" spans="29:137" s="162" customFormat="1">
      <c r="AC435" s="171"/>
      <c r="AD435" s="164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  <c r="BA435" s="160"/>
      <c r="BB435" s="160"/>
      <c r="BC435" s="160"/>
      <c r="BD435" s="160"/>
      <c r="BE435" s="160"/>
      <c r="BF435" s="160"/>
      <c r="BG435" s="160"/>
      <c r="BH435" s="160"/>
      <c r="BI435" s="160"/>
      <c r="BJ435" s="160"/>
      <c r="BK435" s="160"/>
      <c r="BL435" s="160"/>
      <c r="BM435" s="160"/>
      <c r="BN435" s="160"/>
      <c r="BO435" s="160"/>
      <c r="BP435" s="160"/>
      <c r="BQ435" s="160"/>
      <c r="BR435" s="160"/>
      <c r="BS435" s="160"/>
      <c r="BT435" s="160"/>
      <c r="BU435" s="160"/>
      <c r="BV435" s="160"/>
      <c r="BW435" s="160"/>
      <c r="BX435" s="160"/>
      <c r="BY435" s="160"/>
      <c r="BZ435" s="160"/>
      <c r="CA435" s="160"/>
      <c r="CB435" s="160"/>
      <c r="CC435" s="160"/>
      <c r="CD435" s="160"/>
      <c r="CE435" s="160"/>
      <c r="CF435" s="160"/>
      <c r="CG435" s="160"/>
      <c r="CH435" s="160"/>
      <c r="CI435" s="160"/>
      <c r="CJ435" s="160"/>
      <c r="CK435" s="160"/>
      <c r="CL435" s="160"/>
      <c r="CM435" s="160"/>
      <c r="CN435" s="160"/>
      <c r="CO435" s="160"/>
      <c r="CP435" s="160"/>
      <c r="CQ435" s="160"/>
      <c r="CR435" s="160"/>
      <c r="CS435" s="160"/>
      <c r="CT435" s="160"/>
      <c r="CU435" s="160"/>
      <c r="CV435" s="160"/>
      <c r="CW435" s="160"/>
      <c r="CX435" s="160"/>
      <c r="CY435" s="160"/>
      <c r="CZ435" s="160"/>
      <c r="DA435" s="160"/>
      <c r="DB435" s="160"/>
      <c r="DC435" s="160"/>
      <c r="DD435" s="160"/>
      <c r="DE435" s="160"/>
      <c r="DF435" s="160"/>
      <c r="DG435" s="160"/>
      <c r="DH435" s="160"/>
      <c r="DI435" s="160"/>
      <c r="DJ435" s="160"/>
      <c r="DK435" s="160"/>
      <c r="DL435" s="160"/>
      <c r="DM435" s="160"/>
      <c r="DN435" s="160"/>
      <c r="DO435" s="160"/>
      <c r="DP435" s="160"/>
      <c r="DQ435" s="160"/>
      <c r="DR435" s="160"/>
      <c r="DS435" s="160"/>
      <c r="DT435" s="160"/>
      <c r="DU435" s="160"/>
      <c r="DV435" s="160"/>
      <c r="DW435" s="160"/>
      <c r="DX435" s="160"/>
      <c r="DY435" s="160"/>
      <c r="DZ435" s="160"/>
      <c r="EA435" s="160"/>
      <c r="EB435" s="160"/>
      <c r="EC435" s="160"/>
      <c r="ED435" s="160"/>
      <c r="EE435" s="160"/>
      <c r="EF435" s="160"/>
      <c r="EG435" s="160"/>
    </row>
    <row r="436" spans="29:137" s="162" customFormat="1">
      <c r="AC436" s="171"/>
      <c r="AD436" s="164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  <c r="BA436" s="160"/>
      <c r="BB436" s="160"/>
      <c r="BC436" s="160"/>
      <c r="BD436" s="160"/>
      <c r="BE436" s="160"/>
      <c r="BF436" s="160"/>
      <c r="BG436" s="160"/>
      <c r="BH436" s="160"/>
      <c r="BI436" s="160"/>
      <c r="BJ436" s="160"/>
      <c r="BK436" s="160"/>
      <c r="BL436" s="160"/>
      <c r="BM436" s="160"/>
      <c r="BN436" s="160"/>
      <c r="BO436" s="160"/>
      <c r="BP436" s="160"/>
      <c r="BQ436" s="160"/>
      <c r="BR436" s="160"/>
      <c r="BS436" s="160"/>
      <c r="BT436" s="160"/>
      <c r="BU436" s="160"/>
      <c r="BV436" s="160"/>
      <c r="BW436" s="160"/>
      <c r="BX436" s="160"/>
      <c r="BY436" s="160"/>
      <c r="BZ436" s="160"/>
      <c r="CA436" s="160"/>
      <c r="CB436" s="160"/>
      <c r="CC436" s="160"/>
      <c r="CD436" s="160"/>
      <c r="CE436" s="160"/>
      <c r="CF436" s="160"/>
      <c r="CG436" s="160"/>
      <c r="CH436" s="160"/>
      <c r="CI436" s="160"/>
      <c r="CJ436" s="160"/>
      <c r="CK436" s="160"/>
      <c r="CL436" s="160"/>
      <c r="CM436" s="160"/>
      <c r="CN436" s="160"/>
      <c r="CO436" s="160"/>
      <c r="CP436" s="160"/>
      <c r="CQ436" s="160"/>
      <c r="CR436" s="160"/>
      <c r="CS436" s="160"/>
      <c r="CT436" s="160"/>
      <c r="CU436" s="160"/>
      <c r="CV436" s="160"/>
      <c r="CW436" s="160"/>
      <c r="CX436" s="160"/>
      <c r="CY436" s="160"/>
      <c r="CZ436" s="160"/>
      <c r="DA436" s="160"/>
      <c r="DB436" s="160"/>
      <c r="DC436" s="160"/>
      <c r="DD436" s="160"/>
      <c r="DE436" s="160"/>
      <c r="DF436" s="160"/>
      <c r="DG436" s="160"/>
      <c r="DH436" s="160"/>
      <c r="DI436" s="160"/>
      <c r="DJ436" s="160"/>
      <c r="DK436" s="160"/>
      <c r="DL436" s="160"/>
      <c r="DM436" s="160"/>
      <c r="DN436" s="160"/>
      <c r="DO436" s="160"/>
      <c r="DP436" s="160"/>
      <c r="DQ436" s="160"/>
      <c r="DR436" s="160"/>
      <c r="DS436" s="160"/>
      <c r="DT436" s="160"/>
      <c r="DU436" s="160"/>
      <c r="DV436" s="160"/>
      <c r="DW436" s="160"/>
      <c r="DX436" s="160"/>
      <c r="DY436" s="160"/>
      <c r="DZ436" s="160"/>
      <c r="EA436" s="160"/>
      <c r="EB436" s="160"/>
      <c r="EC436" s="160"/>
      <c r="ED436" s="160"/>
      <c r="EE436" s="160"/>
      <c r="EF436" s="160"/>
      <c r="EG436" s="160"/>
    </row>
    <row r="437" spans="29:137" s="162" customFormat="1">
      <c r="AC437" s="171"/>
      <c r="AD437" s="164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  <c r="BA437" s="160"/>
      <c r="BB437" s="160"/>
      <c r="BC437" s="160"/>
      <c r="BD437" s="160"/>
      <c r="BE437" s="160"/>
      <c r="BF437" s="160"/>
      <c r="BG437" s="160"/>
      <c r="BH437" s="160"/>
      <c r="BI437" s="160"/>
      <c r="BJ437" s="160"/>
      <c r="BK437" s="160"/>
      <c r="BL437" s="160"/>
      <c r="BM437" s="160"/>
      <c r="BN437" s="160"/>
      <c r="BO437" s="160"/>
      <c r="BP437" s="160"/>
      <c r="BQ437" s="160"/>
      <c r="BR437" s="160"/>
      <c r="BS437" s="160"/>
      <c r="BT437" s="160"/>
      <c r="BU437" s="160"/>
      <c r="BV437" s="160"/>
      <c r="BW437" s="160"/>
      <c r="BX437" s="160"/>
      <c r="BY437" s="160"/>
      <c r="BZ437" s="160"/>
      <c r="CA437" s="160"/>
      <c r="CB437" s="160"/>
      <c r="CC437" s="160"/>
      <c r="CD437" s="160"/>
      <c r="CE437" s="160"/>
      <c r="CF437" s="160"/>
      <c r="CG437" s="160"/>
      <c r="CH437" s="160"/>
      <c r="CI437" s="160"/>
      <c r="CJ437" s="160"/>
      <c r="CK437" s="160"/>
      <c r="CL437" s="160"/>
      <c r="CM437" s="160"/>
      <c r="CN437" s="160"/>
      <c r="CO437" s="160"/>
      <c r="CP437" s="160"/>
      <c r="CQ437" s="160"/>
      <c r="CR437" s="160"/>
      <c r="CS437" s="160"/>
      <c r="CT437" s="160"/>
      <c r="CU437" s="160"/>
      <c r="CV437" s="160"/>
      <c r="CW437" s="160"/>
      <c r="CX437" s="160"/>
      <c r="CY437" s="160"/>
      <c r="CZ437" s="160"/>
      <c r="DA437" s="160"/>
      <c r="DB437" s="160"/>
      <c r="DC437" s="160"/>
      <c r="DD437" s="160"/>
      <c r="DE437" s="160"/>
      <c r="DF437" s="160"/>
      <c r="DG437" s="160"/>
      <c r="DH437" s="160"/>
      <c r="DI437" s="160"/>
      <c r="DJ437" s="160"/>
      <c r="DK437" s="160"/>
      <c r="DL437" s="160"/>
      <c r="DM437" s="160"/>
      <c r="DN437" s="160"/>
      <c r="DO437" s="160"/>
      <c r="DP437" s="160"/>
      <c r="DQ437" s="160"/>
      <c r="DR437" s="160"/>
      <c r="DS437" s="160"/>
      <c r="DT437" s="160"/>
      <c r="DU437" s="160"/>
      <c r="DV437" s="160"/>
      <c r="DW437" s="160"/>
      <c r="DX437" s="160"/>
      <c r="DY437" s="160"/>
      <c r="DZ437" s="160"/>
      <c r="EA437" s="160"/>
      <c r="EB437" s="160"/>
      <c r="EC437" s="160"/>
      <c r="ED437" s="160"/>
      <c r="EE437" s="160"/>
      <c r="EF437" s="160"/>
      <c r="EG437" s="160"/>
    </row>
    <row r="438" spans="29:137" s="162" customFormat="1">
      <c r="AC438" s="171"/>
      <c r="AD438" s="164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  <c r="BA438" s="160"/>
      <c r="BB438" s="160"/>
      <c r="BC438" s="160"/>
      <c r="BD438" s="160"/>
      <c r="BE438" s="160"/>
      <c r="BF438" s="160"/>
      <c r="BG438" s="160"/>
      <c r="BH438" s="160"/>
      <c r="BI438" s="160"/>
      <c r="BJ438" s="160"/>
      <c r="BK438" s="160"/>
      <c r="BL438" s="160"/>
      <c r="BM438" s="160"/>
      <c r="BN438" s="160"/>
      <c r="BO438" s="160"/>
      <c r="BP438" s="160"/>
      <c r="BQ438" s="160"/>
      <c r="BR438" s="160"/>
      <c r="BS438" s="160"/>
      <c r="BT438" s="160"/>
      <c r="BU438" s="160"/>
      <c r="BV438" s="160"/>
      <c r="BW438" s="160"/>
      <c r="BX438" s="160"/>
      <c r="BY438" s="160"/>
      <c r="BZ438" s="160"/>
      <c r="CA438" s="160"/>
      <c r="CB438" s="160"/>
      <c r="CC438" s="160"/>
      <c r="CD438" s="160"/>
      <c r="CE438" s="160"/>
      <c r="CF438" s="160"/>
      <c r="CG438" s="160"/>
      <c r="CH438" s="160"/>
      <c r="CI438" s="160"/>
      <c r="CJ438" s="160"/>
      <c r="CK438" s="160"/>
      <c r="CL438" s="160"/>
      <c r="CM438" s="160"/>
      <c r="CN438" s="160"/>
      <c r="CO438" s="160"/>
      <c r="CP438" s="160"/>
      <c r="CQ438" s="160"/>
      <c r="CR438" s="160"/>
      <c r="CS438" s="160"/>
      <c r="CT438" s="160"/>
      <c r="CU438" s="160"/>
      <c r="CV438" s="160"/>
      <c r="CW438" s="160"/>
      <c r="CX438" s="160"/>
      <c r="CY438" s="160"/>
      <c r="CZ438" s="160"/>
      <c r="DA438" s="160"/>
      <c r="DB438" s="160"/>
      <c r="DC438" s="160"/>
      <c r="DD438" s="160"/>
      <c r="DE438" s="160"/>
      <c r="DF438" s="160"/>
      <c r="DG438" s="160"/>
      <c r="DH438" s="160"/>
      <c r="DI438" s="160"/>
      <c r="DJ438" s="160"/>
      <c r="DK438" s="160"/>
      <c r="DL438" s="160"/>
      <c r="DM438" s="160"/>
      <c r="DN438" s="160"/>
      <c r="DO438" s="160"/>
      <c r="DP438" s="160"/>
      <c r="DQ438" s="160"/>
      <c r="DR438" s="160"/>
      <c r="DS438" s="160"/>
      <c r="DT438" s="160"/>
      <c r="DU438" s="160"/>
      <c r="DV438" s="160"/>
      <c r="DW438" s="160"/>
      <c r="DX438" s="160"/>
      <c r="DY438" s="160"/>
      <c r="DZ438" s="160"/>
      <c r="EA438" s="160"/>
      <c r="EB438" s="160"/>
      <c r="EC438" s="160"/>
      <c r="ED438" s="160"/>
      <c r="EE438" s="160"/>
      <c r="EF438" s="160"/>
      <c r="EG438" s="160"/>
    </row>
    <row r="439" spans="29:137" s="162" customFormat="1">
      <c r="AC439" s="171"/>
      <c r="AD439" s="164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  <c r="BA439" s="160"/>
      <c r="BB439" s="160"/>
      <c r="BC439" s="160"/>
      <c r="BD439" s="160"/>
      <c r="BE439" s="160"/>
      <c r="BF439" s="160"/>
      <c r="BG439" s="160"/>
      <c r="BH439" s="160"/>
      <c r="BI439" s="160"/>
      <c r="BJ439" s="160"/>
      <c r="BK439" s="160"/>
      <c r="BL439" s="160"/>
      <c r="BM439" s="160"/>
      <c r="BN439" s="160"/>
      <c r="BO439" s="160"/>
      <c r="BP439" s="160"/>
      <c r="BQ439" s="160"/>
      <c r="BR439" s="160"/>
      <c r="BS439" s="160"/>
      <c r="BT439" s="160"/>
      <c r="BU439" s="160"/>
      <c r="BV439" s="160"/>
      <c r="BW439" s="160"/>
      <c r="BX439" s="160"/>
      <c r="BY439" s="160"/>
      <c r="BZ439" s="160"/>
      <c r="CA439" s="160"/>
      <c r="CB439" s="160"/>
      <c r="CC439" s="160"/>
      <c r="CD439" s="160"/>
      <c r="CE439" s="160"/>
      <c r="CF439" s="160"/>
      <c r="CG439" s="160"/>
      <c r="CH439" s="160"/>
      <c r="CI439" s="160"/>
      <c r="CJ439" s="160"/>
      <c r="CK439" s="160"/>
      <c r="CL439" s="160"/>
      <c r="CM439" s="160"/>
      <c r="CN439" s="160"/>
      <c r="CO439" s="160"/>
      <c r="CP439" s="160"/>
      <c r="CQ439" s="160"/>
      <c r="CR439" s="160"/>
      <c r="CS439" s="160"/>
      <c r="CT439" s="160"/>
      <c r="CU439" s="160"/>
      <c r="CV439" s="160"/>
      <c r="CW439" s="160"/>
      <c r="CX439" s="160"/>
      <c r="CY439" s="160"/>
      <c r="CZ439" s="160"/>
      <c r="DA439" s="160"/>
      <c r="DB439" s="160"/>
      <c r="DC439" s="160"/>
      <c r="DD439" s="160"/>
      <c r="DE439" s="160"/>
      <c r="DF439" s="160"/>
      <c r="DG439" s="160"/>
      <c r="DH439" s="160"/>
      <c r="DI439" s="160"/>
      <c r="DJ439" s="160"/>
      <c r="DK439" s="160"/>
      <c r="DL439" s="160"/>
      <c r="DM439" s="160"/>
      <c r="DN439" s="160"/>
      <c r="DO439" s="160"/>
      <c r="DP439" s="160"/>
      <c r="DQ439" s="160"/>
      <c r="DR439" s="160"/>
      <c r="DS439" s="160"/>
      <c r="DT439" s="160"/>
      <c r="DU439" s="160"/>
      <c r="DV439" s="160"/>
      <c r="DW439" s="160"/>
      <c r="DX439" s="160"/>
      <c r="DY439" s="160"/>
      <c r="DZ439" s="160"/>
      <c r="EA439" s="160"/>
      <c r="EB439" s="160"/>
      <c r="EC439" s="160"/>
      <c r="ED439" s="160"/>
      <c r="EE439" s="160"/>
      <c r="EF439" s="160"/>
      <c r="EG439" s="160"/>
    </row>
    <row r="440" spans="29:137" s="162" customFormat="1">
      <c r="AC440" s="171"/>
      <c r="AD440" s="164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  <c r="BA440" s="160"/>
      <c r="BB440" s="160"/>
      <c r="BC440" s="160"/>
      <c r="BD440" s="160"/>
      <c r="BE440" s="160"/>
      <c r="BF440" s="160"/>
      <c r="BG440" s="160"/>
      <c r="BH440" s="160"/>
      <c r="BI440" s="160"/>
      <c r="BJ440" s="160"/>
      <c r="BK440" s="160"/>
      <c r="BL440" s="160"/>
      <c r="BM440" s="160"/>
      <c r="BN440" s="160"/>
      <c r="BO440" s="160"/>
      <c r="BP440" s="160"/>
      <c r="BQ440" s="160"/>
      <c r="BR440" s="160"/>
      <c r="BS440" s="160"/>
      <c r="BT440" s="160"/>
      <c r="BU440" s="160"/>
      <c r="BV440" s="160"/>
      <c r="BW440" s="160"/>
      <c r="BX440" s="160"/>
      <c r="BY440" s="160"/>
      <c r="BZ440" s="160"/>
      <c r="CA440" s="160"/>
      <c r="CB440" s="160"/>
      <c r="CC440" s="160"/>
      <c r="CD440" s="160"/>
      <c r="CE440" s="160"/>
      <c r="CF440" s="160"/>
      <c r="CG440" s="160"/>
      <c r="CH440" s="160"/>
      <c r="CI440" s="160"/>
      <c r="CJ440" s="160"/>
      <c r="CK440" s="160"/>
      <c r="CL440" s="160"/>
      <c r="CM440" s="160"/>
      <c r="CN440" s="160"/>
      <c r="CO440" s="160"/>
      <c r="CP440" s="160"/>
      <c r="CQ440" s="160"/>
      <c r="CR440" s="160"/>
      <c r="CS440" s="160"/>
      <c r="CT440" s="160"/>
      <c r="CU440" s="160"/>
      <c r="CV440" s="160"/>
      <c r="CW440" s="160"/>
      <c r="CX440" s="160"/>
      <c r="CY440" s="160"/>
      <c r="CZ440" s="160"/>
      <c r="DA440" s="160"/>
      <c r="DB440" s="160"/>
      <c r="DC440" s="160"/>
      <c r="DD440" s="160"/>
      <c r="DE440" s="160"/>
      <c r="DF440" s="160"/>
      <c r="DG440" s="160"/>
      <c r="DH440" s="160"/>
      <c r="DI440" s="160"/>
      <c r="DJ440" s="160"/>
      <c r="DK440" s="160"/>
      <c r="DL440" s="160"/>
      <c r="DM440" s="160"/>
      <c r="DN440" s="160"/>
      <c r="DO440" s="160"/>
      <c r="DP440" s="160"/>
      <c r="DQ440" s="160"/>
      <c r="DR440" s="160"/>
      <c r="DS440" s="160"/>
      <c r="DT440" s="160"/>
      <c r="DU440" s="160"/>
      <c r="DV440" s="160"/>
      <c r="DW440" s="160"/>
      <c r="DX440" s="160"/>
      <c r="DY440" s="160"/>
      <c r="DZ440" s="160"/>
      <c r="EA440" s="160"/>
      <c r="EB440" s="160"/>
      <c r="EC440" s="160"/>
      <c r="ED440" s="160"/>
      <c r="EE440" s="160"/>
      <c r="EF440" s="160"/>
      <c r="EG440" s="160"/>
    </row>
    <row r="441" spans="29:137" s="162" customFormat="1">
      <c r="AC441" s="171"/>
      <c r="AD441" s="164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  <c r="BA441" s="160"/>
      <c r="BB441" s="160"/>
      <c r="BC441" s="160"/>
      <c r="BD441" s="160"/>
      <c r="BE441" s="160"/>
      <c r="BF441" s="160"/>
      <c r="BG441" s="160"/>
      <c r="BH441" s="160"/>
      <c r="BI441" s="160"/>
      <c r="BJ441" s="160"/>
      <c r="BK441" s="160"/>
      <c r="BL441" s="160"/>
      <c r="BM441" s="160"/>
      <c r="BN441" s="160"/>
      <c r="BO441" s="160"/>
      <c r="BP441" s="160"/>
      <c r="BQ441" s="160"/>
      <c r="BR441" s="160"/>
      <c r="BS441" s="160"/>
      <c r="BT441" s="160"/>
      <c r="BU441" s="160"/>
      <c r="BV441" s="160"/>
      <c r="BW441" s="160"/>
      <c r="BX441" s="160"/>
      <c r="BY441" s="160"/>
      <c r="BZ441" s="160"/>
      <c r="CA441" s="160"/>
      <c r="CB441" s="160"/>
      <c r="CC441" s="160"/>
      <c r="CD441" s="160"/>
      <c r="CE441" s="160"/>
      <c r="CF441" s="160"/>
      <c r="CG441" s="160"/>
      <c r="CH441" s="160"/>
      <c r="CI441" s="160"/>
      <c r="CJ441" s="160"/>
      <c r="CK441" s="160"/>
      <c r="CL441" s="160"/>
      <c r="CM441" s="160"/>
      <c r="CN441" s="160"/>
      <c r="CO441" s="160"/>
      <c r="CP441" s="160"/>
      <c r="CQ441" s="160"/>
      <c r="CR441" s="160"/>
      <c r="CS441" s="160"/>
      <c r="CT441" s="160"/>
      <c r="CU441" s="160"/>
      <c r="CV441" s="160"/>
      <c r="CW441" s="160"/>
      <c r="CX441" s="160"/>
      <c r="CY441" s="160"/>
      <c r="CZ441" s="160"/>
      <c r="DA441" s="160"/>
      <c r="DB441" s="160"/>
      <c r="DC441" s="160"/>
      <c r="DD441" s="160"/>
      <c r="DE441" s="160"/>
      <c r="DF441" s="160"/>
      <c r="DG441" s="160"/>
      <c r="DH441" s="160"/>
      <c r="DI441" s="160"/>
      <c r="DJ441" s="160"/>
      <c r="DK441" s="160"/>
      <c r="DL441" s="160"/>
      <c r="DM441" s="160"/>
      <c r="DN441" s="160"/>
      <c r="DO441" s="160"/>
      <c r="DP441" s="160"/>
      <c r="DQ441" s="160"/>
      <c r="DR441" s="160"/>
      <c r="DS441" s="160"/>
      <c r="DT441" s="160"/>
      <c r="DU441" s="160"/>
      <c r="DV441" s="160"/>
      <c r="DW441" s="160"/>
      <c r="DX441" s="160"/>
      <c r="DY441" s="160"/>
      <c r="DZ441" s="160"/>
      <c r="EA441" s="160"/>
      <c r="EB441" s="160"/>
      <c r="EC441" s="160"/>
      <c r="ED441" s="160"/>
      <c r="EE441" s="160"/>
      <c r="EF441" s="160"/>
      <c r="EG441" s="160"/>
    </row>
    <row r="442" spans="29:137" s="162" customFormat="1">
      <c r="AC442" s="171"/>
      <c r="AD442" s="164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  <c r="BA442" s="160"/>
      <c r="BB442" s="160"/>
      <c r="BC442" s="160"/>
      <c r="BD442" s="160"/>
      <c r="BE442" s="160"/>
      <c r="BF442" s="160"/>
      <c r="BG442" s="160"/>
      <c r="BH442" s="160"/>
      <c r="BI442" s="160"/>
      <c r="BJ442" s="160"/>
      <c r="BK442" s="160"/>
      <c r="BL442" s="160"/>
      <c r="BM442" s="160"/>
      <c r="BN442" s="160"/>
      <c r="BO442" s="160"/>
      <c r="BP442" s="160"/>
      <c r="BQ442" s="160"/>
      <c r="BR442" s="160"/>
      <c r="BS442" s="160"/>
      <c r="BT442" s="160"/>
      <c r="BU442" s="160"/>
      <c r="BV442" s="160"/>
      <c r="BW442" s="160"/>
      <c r="BX442" s="160"/>
      <c r="BY442" s="160"/>
      <c r="BZ442" s="160"/>
      <c r="CA442" s="160"/>
      <c r="CB442" s="160"/>
      <c r="CC442" s="160"/>
      <c r="CD442" s="160"/>
      <c r="CE442" s="160"/>
      <c r="CF442" s="160"/>
      <c r="CG442" s="160"/>
      <c r="CH442" s="160"/>
      <c r="CI442" s="160"/>
      <c r="CJ442" s="160"/>
      <c r="CK442" s="160"/>
      <c r="CL442" s="160"/>
      <c r="CM442" s="160"/>
      <c r="CN442" s="160"/>
      <c r="CO442" s="160"/>
      <c r="CP442" s="160"/>
      <c r="CQ442" s="160"/>
      <c r="CR442" s="160"/>
      <c r="CS442" s="160"/>
      <c r="CT442" s="160"/>
      <c r="CU442" s="160"/>
      <c r="CV442" s="160"/>
      <c r="CW442" s="160"/>
      <c r="CX442" s="160"/>
      <c r="CY442" s="160"/>
      <c r="CZ442" s="160"/>
      <c r="DA442" s="160"/>
      <c r="DB442" s="160"/>
      <c r="DC442" s="160"/>
      <c r="DD442" s="160"/>
      <c r="DE442" s="160"/>
      <c r="DF442" s="160"/>
      <c r="DG442" s="160"/>
      <c r="DH442" s="160"/>
      <c r="DI442" s="160"/>
      <c r="DJ442" s="160"/>
      <c r="DK442" s="160"/>
      <c r="DL442" s="160"/>
      <c r="DM442" s="160"/>
      <c r="DN442" s="160"/>
      <c r="DO442" s="160"/>
      <c r="DP442" s="160"/>
      <c r="DQ442" s="160"/>
      <c r="DR442" s="160"/>
      <c r="DS442" s="160"/>
      <c r="DT442" s="160"/>
      <c r="DU442" s="160"/>
      <c r="DV442" s="160"/>
      <c r="DW442" s="160"/>
      <c r="DX442" s="160"/>
      <c r="DY442" s="160"/>
      <c r="DZ442" s="160"/>
      <c r="EA442" s="160"/>
      <c r="EB442" s="160"/>
      <c r="EC442" s="160"/>
      <c r="ED442" s="160"/>
      <c r="EE442" s="160"/>
      <c r="EF442" s="160"/>
      <c r="EG442" s="160"/>
    </row>
    <row r="443" spans="29:137" s="162" customFormat="1">
      <c r="AC443" s="171"/>
      <c r="AD443" s="164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  <c r="BA443" s="160"/>
      <c r="BB443" s="160"/>
      <c r="BC443" s="160"/>
      <c r="BD443" s="160"/>
      <c r="BE443" s="160"/>
      <c r="BF443" s="160"/>
      <c r="BG443" s="160"/>
      <c r="BH443" s="160"/>
      <c r="BI443" s="160"/>
      <c r="BJ443" s="160"/>
      <c r="BK443" s="160"/>
      <c r="BL443" s="160"/>
      <c r="BM443" s="160"/>
      <c r="BN443" s="160"/>
      <c r="BO443" s="160"/>
      <c r="BP443" s="160"/>
      <c r="BQ443" s="160"/>
      <c r="BR443" s="160"/>
      <c r="BS443" s="160"/>
      <c r="BT443" s="160"/>
      <c r="BU443" s="160"/>
      <c r="BV443" s="160"/>
      <c r="BW443" s="160"/>
      <c r="BX443" s="160"/>
      <c r="BY443" s="160"/>
      <c r="BZ443" s="160"/>
      <c r="CA443" s="160"/>
      <c r="CB443" s="160"/>
      <c r="CC443" s="160"/>
      <c r="CD443" s="160"/>
      <c r="CE443" s="160"/>
      <c r="CF443" s="160"/>
      <c r="CG443" s="160"/>
      <c r="CH443" s="160"/>
      <c r="CI443" s="160"/>
      <c r="CJ443" s="160"/>
      <c r="CK443" s="160"/>
      <c r="CL443" s="160"/>
      <c r="CM443" s="160"/>
      <c r="CN443" s="160"/>
      <c r="CO443" s="160"/>
      <c r="CP443" s="160"/>
      <c r="CQ443" s="160"/>
      <c r="CR443" s="160"/>
      <c r="CS443" s="160"/>
      <c r="CT443" s="160"/>
      <c r="CU443" s="160"/>
      <c r="CV443" s="160"/>
      <c r="CW443" s="160"/>
      <c r="CX443" s="160"/>
      <c r="CY443" s="160"/>
      <c r="CZ443" s="160"/>
      <c r="DA443" s="160"/>
      <c r="DB443" s="160"/>
      <c r="DC443" s="160"/>
      <c r="DD443" s="160"/>
      <c r="DE443" s="160"/>
      <c r="DF443" s="160"/>
      <c r="DG443" s="160"/>
      <c r="DH443" s="160"/>
      <c r="DI443" s="160"/>
      <c r="DJ443" s="160"/>
      <c r="DK443" s="160"/>
      <c r="DL443" s="160"/>
      <c r="DM443" s="160"/>
      <c r="DN443" s="160"/>
      <c r="DO443" s="160"/>
      <c r="DP443" s="160"/>
      <c r="DQ443" s="160"/>
      <c r="DR443" s="160"/>
      <c r="DS443" s="160"/>
      <c r="DT443" s="160"/>
      <c r="DU443" s="160"/>
      <c r="DV443" s="160"/>
      <c r="DW443" s="160"/>
      <c r="DX443" s="160"/>
      <c r="DY443" s="160"/>
      <c r="DZ443" s="160"/>
      <c r="EA443" s="160"/>
      <c r="EB443" s="160"/>
      <c r="EC443" s="160"/>
      <c r="ED443" s="160"/>
      <c r="EE443" s="160"/>
      <c r="EF443" s="160"/>
      <c r="EG443" s="160"/>
    </row>
    <row r="444" spans="29:137" s="162" customFormat="1">
      <c r="AC444" s="171"/>
      <c r="AD444" s="164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  <c r="BA444" s="160"/>
      <c r="BB444" s="160"/>
      <c r="BC444" s="160"/>
      <c r="BD444" s="160"/>
      <c r="BE444" s="160"/>
      <c r="BF444" s="160"/>
      <c r="BG444" s="160"/>
      <c r="BH444" s="160"/>
      <c r="BI444" s="160"/>
      <c r="BJ444" s="160"/>
      <c r="BK444" s="160"/>
      <c r="BL444" s="160"/>
      <c r="BM444" s="160"/>
      <c r="BN444" s="160"/>
      <c r="BO444" s="160"/>
      <c r="BP444" s="160"/>
      <c r="BQ444" s="160"/>
      <c r="BR444" s="160"/>
      <c r="BS444" s="160"/>
      <c r="BT444" s="160"/>
      <c r="BU444" s="160"/>
      <c r="BV444" s="160"/>
      <c r="BW444" s="160"/>
      <c r="BX444" s="160"/>
      <c r="BY444" s="160"/>
      <c r="BZ444" s="160"/>
      <c r="CA444" s="160"/>
      <c r="CB444" s="160"/>
      <c r="CC444" s="160"/>
      <c r="CD444" s="160"/>
      <c r="CE444" s="160"/>
      <c r="CF444" s="160"/>
      <c r="CG444" s="160"/>
      <c r="CH444" s="160"/>
      <c r="CI444" s="160"/>
      <c r="CJ444" s="160"/>
      <c r="CK444" s="160"/>
      <c r="CL444" s="160"/>
      <c r="CM444" s="160"/>
      <c r="CN444" s="160"/>
      <c r="CO444" s="160"/>
      <c r="CP444" s="160"/>
      <c r="CQ444" s="160"/>
      <c r="CR444" s="160"/>
      <c r="CS444" s="160"/>
      <c r="CT444" s="160"/>
      <c r="CU444" s="160"/>
      <c r="CV444" s="160"/>
      <c r="CW444" s="160"/>
      <c r="CX444" s="160"/>
      <c r="CY444" s="160"/>
      <c r="CZ444" s="160"/>
      <c r="DA444" s="160"/>
      <c r="DB444" s="160"/>
      <c r="DC444" s="160"/>
      <c r="DD444" s="160"/>
      <c r="DE444" s="160"/>
      <c r="DF444" s="160"/>
      <c r="DG444" s="160"/>
      <c r="DH444" s="160"/>
      <c r="DI444" s="160"/>
      <c r="DJ444" s="160"/>
      <c r="DK444" s="160"/>
      <c r="DL444" s="160"/>
      <c r="DM444" s="160"/>
      <c r="DN444" s="160"/>
      <c r="DO444" s="160"/>
      <c r="DP444" s="160"/>
      <c r="DQ444" s="160"/>
      <c r="DR444" s="160"/>
      <c r="DS444" s="160"/>
      <c r="DT444" s="160"/>
      <c r="DU444" s="160"/>
      <c r="DV444" s="160"/>
      <c r="DW444" s="160"/>
      <c r="DX444" s="160"/>
      <c r="DY444" s="160"/>
      <c r="DZ444" s="160"/>
      <c r="EA444" s="160"/>
      <c r="EB444" s="160"/>
      <c r="EC444" s="160"/>
      <c r="ED444" s="160"/>
      <c r="EE444" s="160"/>
      <c r="EF444" s="160"/>
      <c r="EG444" s="160"/>
    </row>
    <row r="445" spans="29:137" s="162" customFormat="1">
      <c r="AC445" s="171"/>
      <c r="AD445" s="164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  <c r="BA445" s="160"/>
      <c r="BB445" s="160"/>
      <c r="BC445" s="160"/>
      <c r="BD445" s="160"/>
      <c r="BE445" s="160"/>
      <c r="BF445" s="160"/>
      <c r="BG445" s="160"/>
      <c r="BH445" s="160"/>
      <c r="BI445" s="160"/>
      <c r="BJ445" s="160"/>
      <c r="BK445" s="160"/>
      <c r="BL445" s="160"/>
      <c r="BM445" s="160"/>
      <c r="BN445" s="160"/>
      <c r="BO445" s="160"/>
      <c r="BP445" s="160"/>
      <c r="BQ445" s="160"/>
      <c r="BR445" s="160"/>
      <c r="BS445" s="160"/>
      <c r="BT445" s="160"/>
      <c r="BU445" s="160"/>
      <c r="BV445" s="160"/>
      <c r="BW445" s="160"/>
      <c r="BX445" s="160"/>
      <c r="BY445" s="160"/>
      <c r="BZ445" s="160"/>
      <c r="CA445" s="160"/>
      <c r="CB445" s="160"/>
      <c r="CC445" s="160"/>
      <c r="CD445" s="160"/>
      <c r="CE445" s="160"/>
      <c r="CF445" s="160"/>
      <c r="CG445" s="160"/>
      <c r="CH445" s="160"/>
      <c r="CI445" s="160"/>
      <c r="CJ445" s="160"/>
      <c r="CK445" s="160"/>
      <c r="CL445" s="160"/>
      <c r="CM445" s="160"/>
      <c r="CN445" s="160"/>
      <c r="CO445" s="160"/>
      <c r="CP445" s="160"/>
      <c r="CQ445" s="160"/>
      <c r="CR445" s="160"/>
      <c r="CS445" s="160"/>
      <c r="CT445" s="160"/>
      <c r="CU445" s="160"/>
      <c r="CV445" s="160"/>
      <c r="CW445" s="160"/>
      <c r="CX445" s="160"/>
      <c r="CY445" s="160"/>
      <c r="CZ445" s="160"/>
      <c r="DA445" s="160"/>
      <c r="DB445" s="160"/>
      <c r="DC445" s="160"/>
      <c r="DD445" s="160"/>
      <c r="DE445" s="160"/>
      <c r="DF445" s="160"/>
      <c r="DG445" s="160"/>
      <c r="DH445" s="160"/>
      <c r="DI445" s="160"/>
      <c r="DJ445" s="160"/>
      <c r="DK445" s="160"/>
      <c r="DL445" s="160"/>
      <c r="DM445" s="160"/>
      <c r="DN445" s="160"/>
      <c r="DO445" s="160"/>
      <c r="DP445" s="160"/>
      <c r="DQ445" s="160"/>
      <c r="DR445" s="160"/>
      <c r="DS445" s="160"/>
      <c r="DT445" s="160"/>
      <c r="DU445" s="160"/>
      <c r="DV445" s="160"/>
      <c r="DW445" s="160"/>
      <c r="DX445" s="160"/>
      <c r="DY445" s="160"/>
      <c r="DZ445" s="160"/>
      <c r="EA445" s="160"/>
      <c r="EB445" s="160"/>
      <c r="EC445" s="160"/>
      <c r="ED445" s="160"/>
      <c r="EE445" s="160"/>
      <c r="EF445" s="160"/>
      <c r="EG445" s="160"/>
    </row>
    <row r="446" spans="29:137" s="162" customFormat="1">
      <c r="AC446" s="171"/>
      <c r="AD446" s="164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  <c r="BA446" s="160"/>
      <c r="BB446" s="160"/>
      <c r="BC446" s="160"/>
      <c r="BD446" s="160"/>
      <c r="BE446" s="160"/>
      <c r="BF446" s="160"/>
      <c r="BG446" s="160"/>
      <c r="BH446" s="160"/>
      <c r="BI446" s="160"/>
      <c r="BJ446" s="160"/>
      <c r="BK446" s="160"/>
      <c r="BL446" s="160"/>
      <c r="BM446" s="160"/>
      <c r="BN446" s="160"/>
      <c r="BO446" s="160"/>
      <c r="BP446" s="160"/>
      <c r="BQ446" s="160"/>
      <c r="BR446" s="160"/>
      <c r="BS446" s="160"/>
      <c r="BT446" s="160"/>
      <c r="BU446" s="160"/>
      <c r="BV446" s="160"/>
      <c r="BW446" s="160"/>
      <c r="BX446" s="160"/>
      <c r="BY446" s="160"/>
      <c r="BZ446" s="160"/>
      <c r="CA446" s="160"/>
      <c r="CB446" s="160"/>
      <c r="CC446" s="160"/>
      <c r="CD446" s="160"/>
      <c r="CE446" s="160"/>
      <c r="CF446" s="160"/>
      <c r="CG446" s="160"/>
      <c r="CH446" s="160"/>
      <c r="CI446" s="160"/>
      <c r="CJ446" s="160"/>
      <c r="CK446" s="160"/>
      <c r="CL446" s="160"/>
      <c r="CM446" s="160"/>
      <c r="CN446" s="160"/>
      <c r="CO446" s="160"/>
      <c r="CP446" s="160"/>
      <c r="CQ446" s="160"/>
      <c r="CR446" s="160"/>
      <c r="CS446" s="160"/>
      <c r="CT446" s="160"/>
      <c r="CU446" s="160"/>
      <c r="CV446" s="160"/>
      <c r="CW446" s="160"/>
      <c r="CX446" s="160"/>
      <c r="CY446" s="160"/>
      <c r="CZ446" s="160"/>
      <c r="DA446" s="160"/>
      <c r="DB446" s="160"/>
      <c r="DC446" s="160"/>
      <c r="DD446" s="160"/>
      <c r="DE446" s="160"/>
      <c r="DF446" s="160"/>
      <c r="DG446" s="160"/>
      <c r="DH446" s="160"/>
      <c r="DI446" s="160"/>
      <c r="DJ446" s="160"/>
      <c r="DK446" s="160"/>
      <c r="DL446" s="160"/>
      <c r="DM446" s="160"/>
      <c r="DN446" s="160"/>
      <c r="DO446" s="160"/>
      <c r="DP446" s="160"/>
      <c r="DQ446" s="160"/>
      <c r="DR446" s="160"/>
      <c r="DS446" s="160"/>
      <c r="DT446" s="160"/>
      <c r="DU446" s="160"/>
      <c r="DV446" s="160"/>
      <c r="DW446" s="160"/>
      <c r="DX446" s="160"/>
      <c r="DY446" s="160"/>
      <c r="DZ446" s="160"/>
      <c r="EA446" s="160"/>
      <c r="EB446" s="160"/>
      <c r="EC446" s="160"/>
      <c r="ED446" s="160"/>
      <c r="EE446" s="160"/>
      <c r="EF446" s="160"/>
      <c r="EG446" s="160"/>
    </row>
    <row r="447" spans="29:137" s="162" customFormat="1">
      <c r="AC447" s="171"/>
      <c r="AD447" s="164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  <c r="BA447" s="160"/>
      <c r="BB447" s="160"/>
      <c r="BC447" s="160"/>
      <c r="BD447" s="160"/>
      <c r="BE447" s="160"/>
      <c r="BF447" s="160"/>
      <c r="BG447" s="160"/>
      <c r="BH447" s="160"/>
      <c r="BI447" s="160"/>
      <c r="BJ447" s="160"/>
      <c r="BK447" s="160"/>
      <c r="BL447" s="160"/>
      <c r="BM447" s="160"/>
      <c r="BN447" s="160"/>
      <c r="BO447" s="160"/>
      <c r="BP447" s="160"/>
      <c r="BQ447" s="160"/>
      <c r="BR447" s="160"/>
      <c r="BS447" s="160"/>
      <c r="BT447" s="160"/>
      <c r="BU447" s="160"/>
      <c r="BV447" s="160"/>
      <c r="BW447" s="160"/>
      <c r="BX447" s="160"/>
      <c r="BY447" s="160"/>
      <c r="BZ447" s="160"/>
      <c r="CA447" s="160"/>
      <c r="CB447" s="160"/>
      <c r="CC447" s="160"/>
      <c r="CD447" s="160"/>
      <c r="CE447" s="160"/>
      <c r="CF447" s="160"/>
      <c r="CG447" s="160"/>
      <c r="CH447" s="160"/>
      <c r="CI447" s="160"/>
      <c r="CJ447" s="160"/>
      <c r="CK447" s="160"/>
      <c r="CL447" s="160"/>
      <c r="CM447" s="160"/>
      <c r="CN447" s="160"/>
      <c r="CO447" s="160"/>
      <c r="CP447" s="160"/>
      <c r="CQ447" s="160"/>
      <c r="CR447" s="160"/>
      <c r="CS447" s="160"/>
      <c r="CT447" s="160"/>
      <c r="CU447" s="160"/>
      <c r="CV447" s="160"/>
      <c r="CW447" s="160"/>
      <c r="CX447" s="160"/>
      <c r="CY447" s="160"/>
      <c r="CZ447" s="160"/>
      <c r="DA447" s="160"/>
      <c r="DB447" s="160"/>
      <c r="DC447" s="160"/>
      <c r="DD447" s="160"/>
      <c r="DE447" s="160"/>
      <c r="DF447" s="160"/>
      <c r="DG447" s="160"/>
      <c r="DH447" s="160"/>
      <c r="DI447" s="160"/>
      <c r="DJ447" s="160"/>
      <c r="DK447" s="160"/>
      <c r="DL447" s="160"/>
      <c r="DM447" s="160"/>
      <c r="DN447" s="160"/>
      <c r="DO447" s="160"/>
      <c r="DP447" s="160"/>
      <c r="DQ447" s="160"/>
      <c r="DR447" s="160"/>
      <c r="DS447" s="160"/>
      <c r="DT447" s="160"/>
      <c r="DU447" s="160"/>
      <c r="DV447" s="160"/>
      <c r="DW447" s="160"/>
      <c r="DX447" s="160"/>
      <c r="DY447" s="160"/>
      <c r="DZ447" s="160"/>
      <c r="EA447" s="160"/>
      <c r="EB447" s="160"/>
      <c r="EC447" s="160"/>
      <c r="ED447" s="160"/>
      <c r="EE447" s="160"/>
      <c r="EF447" s="160"/>
      <c r="EG447" s="160"/>
    </row>
    <row r="448" spans="29:137" s="162" customFormat="1">
      <c r="AC448" s="171"/>
      <c r="AD448" s="164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  <c r="BA448" s="160"/>
      <c r="BB448" s="160"/>
      <c r="BC448" s="160"/>
      <c r="BD448" s="160"/>
      <c r="BE448" s="160"/>
      <c r="BF448" s="160"/>
      <c r="BG448" s="160"/>
      <c r="BH448" s="160"/>
      <c r="BI448" s="160"/>
      <c r="BJ448" s="160"/>
      <c r="BK448" s="160"/>
      <c r="BL448" s="160"/>
      <c r="BM448" s="160"/>
      <c r="BN448" s="160"/>
      <c r="BO448" s="160"/>
      <c r="BP448" s="160"/>
      <c r="BQ448" s="160"/>
      <c r="BR448" s="160"/>
      <c r="BS448" s="160"/>
      <c r="BT448" s="160"/>
      <c r="BU448" s="160"/>
      <c r="BV448" s="160"/>
      <c r="BW448" s="160"/>
      <c r="BX448" s="160"/>
      <c r="BY448" s="160"/>
      <c r="BZ448" s="160"/>
      <c r="CA448" s="160"/>
      <c r="CB448" s="160"/>
      <c r="CC448" s="160"/>
      <c r="CD448" s="160"/>
      <c r="CE448" s="160"/>
      <c r="CF448" s="160"/>
      <c r="CG448" s="160"/>
      <c r="CH448" s="160"/>
      <c r="CI448" s="160"/>
      <c r="CJ448" s="160"/>
      <c r="CK448" s="160"/>
      <c r="CL448" s="160"/>
      <c r="CM448" s="160"/>
      <c r="CN448" s="160"/>
      <c r="CO448" s="160"/>
      <c r="CP448" s="160"/>
      <c r="CQ448" s="160"/>
      <c r="CR448" s="160"/>
      <c r="CS448" s="160"/>
      <c r="CT448" s="160"/>
      <c r="CU448" s="160"/>
      <c r="CV448" s="160"/>
      <c r="CW448" s="160"/>
      <c r="CX448" s="160"/>
      <c r="CY448" s="160"/>
      <c r="CZ448" s="160"/>
      <c r="DA448" s="160"/>
      <c r="DB448" s="160"/>
      <c r="DC448" s="160"/>
      <c r="DD448" s="160"/>
      <c r="DE448" s="160"/>
      <c r="DF448" s="160"/>
      <c r="DG448" s="160"/>
      <c r="DH448" s="160"/>
      <c r="DI448" s="160"/>
      <c r="DJ448" s="160"/>
      <c r="DK448" s="160"/>
      <c r="DL448" s="160"/>
      <c r="DM448" s="160"/>
      <c r="DN448" s="160"/>
      <c r="DO448" s="160"/>
      <c r="DP448" s="160"/>
      <c r="DQ448" s="160"/>
      <c r="DR448" s="160"/>
      <c r="DS448" s="160"/>
      <c r="DT448" s="160"/>
      <c r="DU448" s="160"/>
      <c r="DV448" s="160"/>
      <c r="DW448" s="160"/>
      <c r="DX448" s="160"/>
      <c r="DY448" s="160"/>
      <c r="DZ448" s="160"/>
      <c r="EA448" s="160"/>
      <c r="EB448" s="160"/>
      <c r="EC448" s="160"/>
      <c r="ED448" s="160"/>
      <c r="EE448" s="160"/>
      <c r="EF448" s="160"/>
      <c r="EG448" s="160"/>
    </row>
    <row r="449" spans="29:137" s="162" customFormat="1">
      <c r="AC449" s="171"/>
      <c r="AD449" s="164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  <c r="BA449" s="160"/>
      <c r="BB449" s="160"/>
      <c r="BC449" s="160"/>
      <c r="BD449" s="160"/>
      <c r="BE449" s="160"/>
      <c r="BF449" s="160"/>
      <c r="BG449" s="160"/>
      <c r="BH449" s="160"/>
      <c r="BI449" s="160"/>
      <c r="BJ449" s="160"/>
      <c r="BK449" s="160"/>
      <c r="BL449" s="160"/>
      <c r="BM449" s="160"/>
      <c r="BN449" s="160"/>
      <c r="BO449" s="160"/>
      <c r="BP449" s="160"/>
      <c r="BQ449" s="160"/>
      <c r="BR449" s="160"/>
      <c r="BS449" s="160"/>
      <c r="BT449" s="160"/>
      <c r="BU449" s="160"/>
      <c r="BV449" s="160"/>
      <c r="BW449" s="160"/>
      <c r="BX449" s="160"/>
      <c r="BY449" s="160"/>
      <c r="BZ449" s="160"/>
      <c r="CA449" s="160"/>
      <c r="CB449" s="160"/>
      <c r="CC449" s="160"/>
      <c r="CD449" s="160"/>
      <c r="CE449" s="160"/>
      <c r="CF449" s="160"/>
      <c r="CG449" s="160"/>
      <c r="CH449" s="160"/>
      <c r="CI449" s="160"/>
      <c r="CJ449" s="160"/>
      <c r="CK449" s="160"/>
      <c r="CL449" s="160"/>
      <c r="CM449" s="160"/>
      <c r="CN449" s="160"/>
      <c r="CO449" s="160"/>
      <c r="CP449" s="160"/>
      <c r="CQ449" s="160"/>
      <c r="CR449" s="160"/>
      <c r="CS449" s="160"/>
      <c r="CT449" s="160"/>
      <c r="CU449" s="160"/>
      <c r="CV449" s="160"/>
      <c r="CW449" s="160"/>
      <c r="CX449" s="160"/>
      <c r="CY449" s="160"/>
      <c r="CZ449" s="160"/>
      <c r="DA449" s="160"/>
      <c r="DB449" s="160"/>
      <c r="DC449" s="160"/>
      <c r="DD449" s="160"/>
      <c r="DE449" s="160"/>
      <c r="DF449" s="160"/>
      <c r="DG449" s="160"/>
      <c r="DH449" s="160"/>
      <c r="DI449" s="160"/>
      <c r="DJ449" s="160"/>
      <c r="DK449" s="160"/>
      <c r="DL449" s="160"/>
      <c r="DM449" s="160"/>
      <c r="DN449" s="160"/>
      <c r="DO449" s="160"/>
      <c r="DP449" s="160"/>
      <c r="DQ449" s="160"/>
      <c r="DR449" s="160"/>
      <c r="DS449" s="160"/>
      <c r="DT449" s="160"/>
      <c r="DU449" s="160"/>
      <c r="DV449" s="160"/>
      <c r="DW449" s="160"/>
      <c r="DX449" s="160"/>
      <c r="DY449" s="160"/>
      <c r="DZ449" s="160"/>
      <c r="EA449" s="160"/>
      <c r="EB449" s="160"/>
      <c r="EC449" s="160"/>
      <c r="ED449" s="160"/>
      <c r="EE449" s="160"/>
      <c r="EF449" s="160"/>
      <c r="EG449" s="160"/>
    </row>
    <row r="450" spans="29:137" s="162" customFormat="1">
      <c r="AC450" s="171"/>
      <c r="AD450" s="164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  <c r="BA450" s="160"/>
      <c r="BB450" s="160"/>
      <c r="BC450" s="160"/>
      <c r="BD450" s="160"/>
      <c r="BE450" s="160"/>
      <c r="BF450" s="160"/>
      <c r="BG450" s="160"/>
      <c r="BH450" s="160"/>
      <c r="BI450" s="160"/>
      <c r="BJ450" s="160"/>
      <c r="BK450" s="160"/>
      <c r="BL450" s="160"/>
      <c r="BM450" s="160"/>
      <c r="BN450" s="160"/>
      <c r="BO450" s="160"/>
      <c r="BP450" s="160"/>
      <c r="BQ450" s="160"/>
      <c r="BR450" s="160"/>
      <c r="BS450" s="160"/>
      <c r="BT450" s="160"/>
      <c r="BU450" s="160"/>
      <c r="BV450" s="160"/>
      <c r="BW450" s="160"/>
      <c r="BX450" s="160"/>
      <c r="BY450" s="160"/>
      <c r="BZ450" s="160"/>
      <c r="CA450" s="160"/>
      <c r="CB450" s="160"/>
      <c r="CC450" s="160"/>
      <c r="CD450" s="160"/>
      <c r="CE450" s="160"/>
      <c r="CF450" s="160"/>
      <c r="CG450" s="160"/>
      <c r="CH450" s="160"/>
      <c r="CI450" s="160"/>
      <c r="CJ450" s="160"/>
      <c r="CK450" s="160"/>
      <c r="CL450" s="160"/>
      <c r="CM450" s="160"/>
      <c r="CN450" s="160"/>
      <c r="CO450" s="160"/>
      <c r="CP450" s="160"/>
      <c r="CQ450" s="160"/>
      <c r="CR450" s="160"/>
      <c r="CS450" s="160"/>
      <c r="CT450" s="160"/>
      <c r="CU450" s="160"/>
      <c r="CV450" s="160"/>
      <c r="CW450" s="160"/>
      <c r="CX450" s="160"/>
      <c r="CY450" s="160"/>
      <c r="CZ450" s="160"/>
      <c r="DA450" s="160"/>
      <c r="DB450" s="160"/>
      <c r="DC450" s="160"/>
      <c r="DD450" s="160"/>
      <c r="DE450" s="160"/>
      <c r="DF450" s="160"/>
      <c r="DG450" s="160"/>
      <c r="DH450" s="160"/>
      <c r="DI450" s="160"/>
      <c r="DJ450" s="160"/>
      <c r="DK450" s="160"/>
      <c r="DL450" s="160"/>
      <c r="DM450" s="160"/>
      <c r="DN450" s="160"/>
      <c r="DO450" s="160"/>
      <c r="DP450" s="160"/>
      <c r="DQ450" s="160"/>
      <c r="DR450" s="160"/>
      <c r="DS450" s="160"/>
      <c r="DT450" s="160"/>
      <c r="DU450" s="160"/>
      <c r="DV450" s="160"/>
      <c r="DW450" s="160"/>
      <c r="DX450" s="160"/>
      <c r="DY450" s="160"/>
      <c r="DZ450" s="160"/>
      <c r="EA450" s="160"/>
      <c r="EB450" s="160"/>
      <c r="EC450" s="160"/>
      <c r="ED450" s="160"/>
      <c r="EE450" s="160"/>
      <c r="EF450" s="160"/>
      <c r="EG450" s="160"/>
    </row>
    <row r="451" spans="29:137" s="162" customFormat="1">
      <c r="AC451" s="171"/>
      <c r="AD451" s="164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  <c r="BA451" s="160"/>
      <c r="BB451" s="160"/>
      <c r="BC451" s="160"/>
      <c r="BD451" s="160"/>
      <c r="BE451" s="160"/>
      <c r="BF451" s="160"/>
      <c r="BG451" s="160"/>
      <c r="BH451" s="160"/>
      <c r="BI451" s="160"/>
      <c r="BJ451" s="160"/>
      <c r="BK451" s="160"/>
      <c r="BL451" s="160"/>
      <c r="BM451" s="160"/>
      <c r="BN451" s="160"/>
      <c r="BO451" s="160"/>
      <c r="BP451" s="160"/>
      <c r="BQ451" s="160"/>
      <c r="BR451" s="160"/>
      <c r="BS451" s="160"/>
      <c r="BT451" s="160"/>
      <c r="BU451" s="160"/>
      <c r="BV451" s="160"/>
      <c r="BW451" s="160"/>
      <c r="BX451" s="160"/>
      <c r="BY451" s="160"/>
      <c r="BZ451" s="160"/>
      <c r="CA451" s="160"/>
      <c r="CB451" s="160"/>
      <c r="CC451" s="160"/>
      <c r="CD451" s="160"/>
      <c r="CE451" s="160"/>
      <c r="CF451" s="160"/>
      <c r="CG451" s="160"/>
      <c r="CH451" s="160"/>
      <c r="CI451" s="160"/>
      <c r="CJ451" s="160"/>
      <c r="CK451" s="160"/>
      <c r="CL451" s="160"/>
      <c r="CM451" s="160"/>
      <c r="CN451" s="160"/>
      <c r="CO451" s="160"/>
      <c r="CP451" s="160"/>
      <c r="CQ451" s="160"/>
      <c r="CR451" s="160"/>
      <c r="CS451" s="160"/>
      <c r="CT451" s="160"/>
      <c r="CU451" s="160"/>
      <c r="CV451" s="160"/>
      <c r="CW451" s="160"/>
      <c r="CX451" s="160"/>
      <c r="CY451" s="160"/>
      <c r="CZ451" s="160"/>
      <c r="DA451" s="160"/>
      <c r="DB451" s="160"/>
      <c r="DC451" s="160"/>
      <c r="DD451" s="160"/>
      <c r="DE451" s="160"/>
      <c r="DF451" s="160"/>
      <c r="DG451" s="160"/>
      <c r="DH451" s="160"/>
      <c r="DI451" s="160"/>
      <c r="DJ451" s="160"/>
      <c r="DK451" s="160"/>
      <c r="DL451" s="160"/>
      <c r="DM451" s="160"/>
      <c r="DN451" s="160"/>
      <c r="DO451" s="160"/>
      <c r="DP451" s="160"/>
      <c r="DQ451" s="160"/>
      <c r="DR451" s="160"/>
      <c r="DS451" s="160"/>
      <c r="DT451" s="160"/>
      <c r="DU451" s="160"/>
      <c r="DV451" s="160"/>
      <c r="DW451" s="160"/>
      <c r="DX451" s="160"/>
      <c r="DY451" s="160"/>
      <c r="DZ451" s="160"/>
      <c r="EA451" s="160"/>
      <c r="EB451" s="160"/>
      <c r="EC451" s="160"/>
      <c r="ED451" s="160"/>
      <c r="EE451" s="160"/>
      <c r="EF451" s="160"/>
      <c r="EG451" s="160"/>
    </row>
    <row r="452" spans="29:137" s="162" customFormat="1">
      <c r="AC452" s="171"/>
      <c r="AD452" s="164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  <c r="BA452" s="160"/>
      <c r="BB452" s="160"/>
      <c r="BC452" s="160"/>
      <c r="BD452" s="160"/>
      <c r="BE452" s="160"/>
      <c r="BF452" s="160"/>
      <c r="BG452" s="160"/>
      <c r="BH452" s="160"/>
      <c r="BI452" s="160"/>
      <c r="BJ452" s="160"/>
      <c r="BK452" s="160"/>
      <c r="BL452" s="160"/>
      <c r="BM452" s="160"/>
      <c r="BN452" s="160"/>
      <c r="BO452" s="160"/>
      <c r="BP452" s="160"/>
      <c r="BQ452" s="160"/>
      <c r="BR452" s="160"/>
      <c r="BS452" s="160"/>
      <c r="BT452" s="160"/>
      <c r="BU452" s="160"/>
      <c r="BV452" s="160"/>
      <c r="BW452" s="160"/>
      <c r="BX452" s="160"/>
      <c r="BY452" s="160"/>
      <c r="BZ452" s="160"/>
      <c r="CA452" s="160"/>
      <c r="CB452" s="160"/>
      <c r="CC452" s="160"/>
      <c r="CD452" s="160"/>
      <c r="CE452" s="160"/>
      <c r="CF452" s="160"/>
      <c r="CG452" s="160"/>
      <c r="CH452" s="160"/>
      <c r="CI452" s="160"/>
      <c r="CJ452" s="160"/>
      <c r="CK452" s="160"/>
      <c r="CL452" s="160"/>
      <c r="CM452" s="160"/>
      <c r="CN452" s="160"/>
      <c r="CO452" s="160"/>
      <c r="CP452" s="160"/>
      <c r="CQ452" s="160"/>
      <c r="CR452" s="160"/>
      <c r="CS452" s="160"/>
      <c r="CT452" s="160"/>
      <c r="CU452" s="160"/>
      <c r="CV452" s="160"/>
      <c r="CW452" s="160"/>
      <c r="CX452" s="160"/>
      <c r="CY452" s="160"/>
      <c r="CZ452" s="160"/>
      <c r="DA452" s="160"/>
      <c r="DB452" s="160"/>
      <c r="DC452" s="160"/>
      <c r="DD452" s="160"/>
      <c r="DE452" s="160"/>
      <c r="DF452" s="160"/>
      <c r="DG452" s="160"/>
      <c r="DH452" s="160"/>
      <c r="DI452" s="160"/>
      <c r="DJ452" s="160"/>
      <c r="DK452" s="160"/>
      <c r="DL452" s="160"/>
      <c r="DM452" s="160"/>
      <c r="DN452" s="160"/>
      <c r="DO452" s="160"/>
      <c r="DP452" s="160"/>
      <c r="DQ452" s="160"/>
      <c r="DR452" s="160"/>
      <c r="DS452" s="160"/>
      <c r="DT452" s="160"/>
      <c r="DU452" s="160"/>
      <c r="DV452" s="160"/>
      <c r="DW452" s="160"/>
      <c r="DX452" s="160"/>
      <c r="DY452" s="160"/>
      <c r="DZ452" s="160"/>
      <c r="EA452" s="160"/>
      <c r="EB452" s="160"/>
      <c r="EC452" s="160"/>
      <c r="ED452" s="160"/>
      <c r="EE452" s="160"/>
      <c r="EF452" s="160"/>
      <c r="EG452" s="160"/>
    </row>
    <row r="453" spans="29:137" s="162" customFormat="1">
      <c r="AC453" s="171"/>
      <c r="AD453" s="164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  <c r="BA453" s="160"/>
      <c r="BB453" s="160"/>
      <c r="BC453" s="160"/>
      <c r="BD453" s="160"/>
      <c r="BE453" s="160"/>
      <c r="BF453" s="160"/>
      <c r="BG453" s="160"/>
      <c r="BH453" s="160"/>
      <c r="BI453" s="160"/>
      <c r="BJ453" s="160"/>
      <c r="BK453" s="160"/>
      <c r="BL453" s="160"/>
      <c r="BM453" s="160"/>
      <c r="BN453" s="160"/>
      <c r="BO453" s="160"/>
      <c r="BP453" s="160"/>
      <c r="BQ453" s="160"/>
      <c r="BR453" s="160"/>
      <c r="BS453" s="160"/>
      <c r="BT453" s="160"/>
      <c r="BU453" s="160"/>
      <c r="BV453" s="160"/>
      <c r="BW453" s="160"/>
      <c r="BX453" s="160"/>
      <c r="BY453" s="160"/>
      <c r="BZ453" s="160"/>
      <c r="CA453" s="160"/>
      <c r="CB453" s="160"/>
      <c r="CC453" s="160"/>
      <c r="CD453" s="160"/>
      <c r="CE453" s="160"/>
      <c r="CF453" s="160"/>
      <c r="CG453" s="160"/>
      <c r="CH453" s="160"/>
      <c r="CI453" s="160"/>
      <c r="CJ453" s="160"/>
      <c r="CK453" s="160"/>
      <c r="CL453" s="160"/>
      <c r="CM453" s="160"/>
      <c r="CN453" s="160"/>
      <c r="CO453" s="160"/>
      <c r="CP453" s="160"/>
      <c r="CQ453" s="160"/>
      <c r="CR453" s="160"/>
      <c r="CS453" s="160"/>
      <c r="CT453" s="160"/>
      <c r="CU453" s="160"/>
      <c r="CV453" s="160"/>
      <c r="CW453" s="160"/>
      <c r="CX453" s="160"/>
      <c r="CY453" s="160"/>
      <c r="CZ453" s="160"/>
      <c r="DA453" s="160"/>
      <c r="DB453" s="160"/>
      <c r="DC453" s="160"/>
      <c r="DD453" s="160"/>
      <c r="DE453" s="160"/>
      <c r="DF453" s="160"/>
      <c r="DG453" s="160"/>
      <c r="DH453" s="160"/>
      <c r="DI453" s="160"/>
      <c r="DJ453" s="160"/>
      <c r="DK453" s="160"/>
      <c r="DL453" s="160"/>
      <c r="DM453" s="160"/>
      <c r="DN453" s="160"/>
      <c r="DO453" s="160"/>
      <c r="DP453" s="160"/>
      <c r="DQ453" s="160"/>
      <c r="DR453" s="160"/>
      <c r="DS453" s="160"/>
      <c r="DT453" s="160"/>
      <c r="DU453" s="160"/>
      <c r="DV453" s="160"/>
      <c r="DW453" s="160"/>
      <c r="DX453" s="160"/>
      <c r="DY453" s="160"/>
      <c r="DZ453" s="160"/>
      <c r="EA453" s="160"/>
      <c r="EB453" s="160"/>
      <c r="EC453" s="160"/>
      <c r="ED453" s="160"/>
      <c r="EE453" s="160"/>
      <c r="EF453" s="160"/>
      <c r="EG453" s="160"/>
    </row>
    <row r="454" spans="29:137" s="162" customFormat="1">
      <c r="AC454" s="171"/>
      <c r="AD454" s="164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  <c r="BA454" s="160"/>
      <c r="BB454" s="160"/>
      <c r="BC454" s="160"/>
      <c r="BD454" s="160"/>
      <c r="BE454" s="160"/>
      <c r="BF454" s="160"/>
      <c r="BG454" s="160"/>
      <c r="BH454" s="160"/>
      <c r="BI454" s="160"/>
      <c r="BJ454" s="160"/>
      <c r="BK454" s="160"/>
      <c r="BL454" s="160"/>
      <c r="BM454" s="160"/>
      <c r="BN454" s="160"/>
      <c r="BO454" s="160"/>
      <c r="BP454" s="160"/>
      <c r="BQ454" s="160"/>
      <c r="BR454" s="160"/>
      <c r="BS454" s="160"/>
      <c r="BT454" s="160"/>
      <c r="BU454" s="160"/>
      <c r="BV454" s="160"/>
      <c r="BW454" s="160"/>
      <c r="BX454" s="160"/>
      <c r="BY454" s="160"/>
      <c r="BZ454" s="160"/>
      <c r="CA454" s="160"/>
      <c r="CB454" s="160"/>
      <c r="CC454" s="160"/>
      <c r="CD454" s="160"/>
      <c r="CE454" s="160"/>
      <c r="CF454" s="160"/>
      <c r="CG454" s="160"/>
      <c r="CH454" s="160"/>
      <c r="CI454" s="160"/>
      <c r="CJ454" s="160"/>
      <c r="CK454" s="160"/>
      <c r="CL454" s="160"/>
      <c r="CM454" s="160"/>
      <c r="CN454" s="160"/>
      <c r="CO454" s="160"/>
      <c r="CP454" s="160"/>
      <c r="CQ454" s="160"/>
      <c r="CR454" s="160"/>
      <c r="CS454" s="160"/>
      <c r="CT454" s="160"/>
      <c r="CU454" s="160"/>
      <c r="CV454" s="160"/>
      <c r="CW454" s="160"/>
      <c r="CX454" s="160"/>
      <c r="CY454" s="160"/>
      <c r="CZ454" s="160"/>
      <c r="DA454" s="160"/>
      <c r="DB454" s="160"/>
      <c r="DC454" s="160"/>
      <c r="DD454" s="160"/>
      <c r="DE454" s="160"/>
      <c r="DF454" s="160"/>
      <c r="DG454" s="160"/>
      <c r="DH454" s="160"/>
      <c r="DI454" s="160"/>
      <c r="DJ454" s="160"/>
      <c r="DK454" s="160"/>
      <c r="DL454" s="160"/>
      <c r="DM454" s="160"/>
      <c r="DN454" s="160"/>
      <c r="DO454" s="160"/>
      <c r="DP454" s="160"/>
      <c r="DQ454" s="160"/>
      <c r="DR454" s="160"/>
      <c r="DS454" s="160"/>
      <c r="DT454" s="160"/>
      <c r="DU454" s="160"/>
      <c r="DV454" s="160"/>
      <c r="DW454" s="160"/>
      <c r="DX454" s="160"/>
      <c r="DY454" s="160"/>
      <c r="DZ454" s="160"/>
      <c r="EA454" s="160"/>
      <c r="EB454" s="160"/>
      <c r="EC454" s="160"/>
      <c r="ED454" s="160"/>
      <c r="EE454" s="160"/>
      <c r="EF454" s="160"/>
      <c r="EG454" s="160"/>
    </row>
    <row r="455" spans="29:137" s="162" customFormat="1">
      <c r="AC455" s="171"/>
      <c r="AD455" s="164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  <c r="BA455" s="160"/>
      <c r="BB455" s="160"/>
      <c r="BC455" s="160"/>
      <c r="BD455" s="160"/>
      <c r="BE455" s="160"/>
      <c r="BF455" s="160"/>
      <c r="BG455" s="160"/>
      <c r="BH455" s="160"/>
      <c r="BI455" s="160"/>
      <c r="BJ455" s="160"/>
      <c r="BK455" s="160"/>
      <c r="BL455" s="160"/>
      <c r="BM455" s="160"/>
      <c r="BN455" s="160"/>
      <c r="BO455" s="160"/>
      <c r="BP455" s="160"/>
      <c r="BQ455" s="160"/>
      <c r="BR455" s="160"/>
      <c r="BS455" s="160"/>
      <c r="BT455" s="160"/>
      <c r="BU455" s="160"/>
      <c r="BV455" s="160"/>
      <c r="BW455" s="160"/>
      <c r="BX455" s="160"/>
      <c r="BY455" s="160"/>
      <c r="BZ455" s="160"/>
      <c r="CA455" s="160"/>
      <c r="CB455" s="160"/>
      <c r="CC455" s="160"/>
      <c r="CD455" s="160"/>
      <c r="CE455" s="160"/>
      <c r="CF455" s="160"/>
      <c r="CG455" s="160"/>
      <c r="CH455" s="160"/>
      <c r="CI455" s="160"/>
      <c r="CJ455" s="160"/>
      <c r="CK455" s="160"/>
      <c r="CL455" s="160"/>
      <c r="CM455" s="160"/>
      <c r="CN455" s="160"/>
      <c r="CO455" s="160"/>
      <c r="CP455" s="160"/>
      <c r="CQ455" s="160"/>
      <c r="CR455" s="160"/>
      <c r="CS455" s="160"/>
      <c r="CT455" s="160"/>
      <c r="CU455" s="160"/>
      <c r="CV455" s="160"/>
      <c r="CW455" s="160"/>
      <c r="CX455" s="160"/>
      <c r="CY455" s="160"/>
      <c r="CZ455" s="160"/>
      <c r="DA455" s="160"/>
      <c r="DB455" s="160"/>
      <c r="DC455" s="160"/>
      <c r="DD455" s="160"/>
      <c r="DE455" s="160"/>
      <c r="DF455" s="160"/>
      <c r="DG455" s="160"/>
      <c r="DH455" s="160"/>
      <c r="DI455" s="160"/>
      <c r="DJ455" s="160"/>
      <c r="DK455" s="160"/>
      <c r="DL455" s="160"/>
      <c r="DM455" s="160"/>
      <c r="DN455" s="160"/>
      <c r="DO455" s="160"/>
      <c r="DP455" s="160"/>
      <c r="DQ455" s="160"/>
      <c r="DR455" s="160"/>
      <c r="DS455" s="160"/>
      <c r="DT455" s="160"/>
      <c r="DU455" s="160"/>
      <c r="DV455" s="160"/>
      <c r="DW455" s="160"/>
      <c r="DX455" s="160"/>
      <c r="DY455" s="160"/>
      <c r="DZ455" s="160"/>
      <c r="EA455" s="160"/>
      <c r="EB455" s="160"/>
      <c r="EC455" s="160"/>
      <c r="ED455" s="160"/>
      <c r="EE455" s="160"/>
      <c r="EF455" s="160"/>
      <c r="EG455" s="160"/>
    </row>
    <row r="456" spans="29:137" s="162" customFormat="1">
      <c r="AC456" s="171"/>
      <c r="AD456" s="164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  <c r="BA456" s="160"/>
      <c r="BB456" s="160"/>
      <c r="BC456" s="160"/>
      <c r="BD456" s="160"/>
      <c r="BE456" s="160"/>
      <c r="BF456" s="160"/>
      <c r="BG456" s="160"/>
      <c r="BH456" s="160"/>
      <c r="BI456" s="160"/>
      <c r="BJ456" s="160"/>
      <c r="BK456" s="160"/>
      <c r="BL456" s="160"/>
      <c r="BM456" s="160"/>
      <c r="BN456" s="160"/>
      <c r="BO456" s="160"/>
      <c r="BP456" s="160"/>
      <c r="BQ456" s="160"/>
      <c r="BR456" s="160"/>
      <c r="BS456" s="160"/>
      <c r="BT456" s="160"/>
      <c r="BU456" s="160"/>
      <c r="BV456" s="160"/>
      <c r="BW456" s="160"/>
      <c r="BX456" s="160"/>
      <c r="BY456" s="160"/>
      <c r="BZ456" s="160"/>
      <c r="CA456" s="160"/>
      <c r="CB456" s="160"/>
      <c r="CC456" s="160"/>
      <c r="CD456" s="160"/>
      <c r="CE456" s="160"/>
      <c r="CF456" s="160"/>
      <c r="CG456" s="160"/>
      <c r="CH456" s="160"/>
      <c r="CI456" s="160"/>
      <c r="CJ456" s="160"/>
      <c r="CK456" s="160"/>
      <c r="CL456" s="160"/>
      <c r="CM456" s="160"/>
      <c r="CN456" s="160"/>
      <c r="CO456" s="160"/>
      <c r="CP456" s="160"/>
      <c r="CQ456" s="160"/>
      <c r="CR456" s="160"/>
      <c r="CS456" s="160"/>
      <c r="CT456" s="160"/>
      <c r="CU456" s="160"/>
      <c r="CV456" s="160"/>
      <c r="CW456" s="160"/>
      <c r="CX456" s="160"/>
      <c r="CY456" s="160"/>
      <c r="CZ456" s="160"/>
      <c r="DA456" s="160"/>
      <c r="DB456" s="160"/>
      <c r="DC456" s="160"/>
      <c r="DD456" s="160"/>
      <c r="DE456" s="160"/>
      <c r="DF456" s="160"/>
      <c r="DG456" s="160"/>
      <c r="DH456" s="160"/>
      <c r="DI456" s="160"/>
      <c r="DJ456" s="160"/>
      <c r="DK456" s="160"/>
      <c r="DL456" s="160"/>
      <c r="DM456" s="160"/>
      <c r="DN456" s="160"/>
      <c r="DO456" s="160"/>
      <c r="DP456" s="160"/>
      <c r="DQ456" s="160"/>
      <c r="DR456" s="160"/>
      <c r="DS456" s="160"/>
      <c r="DT456" s="160"/>
      <c r="DU456" s="160"/>
      <c r="DV456" s="160"/>
      <c r="DW456" s="160"/>
      <c r="DX456" s="160"/>
      <c r="DY456" s="160"/>
      <c r="DZ456" s="160"/>
      <c r="EA456" s="160"/>
      <c r="EB456" s="160"/>
      <c r="EC456" s="160"/>
      <c r="ED456" s="160"/>
      <c r="EE456" s="160"/>
      <c r="EF456" s="160"/>
      <c r="EG456" s="160"/>
    </row>
    <row r="457" spans="29:137" s="162" customFormat="1">
      <c r="AC457" s="171"/>
      <c r="AD457" s="164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  <c r="BA457" s="160"/>
      <c r="BB457" s="160"/>
      <c r="BC457" s="160"/>
      <c r="BD457" s="160"/>
      <c r="BE457" s="160"/>
      <c r="BF457" s="160"/>
      <c r="BG457" s="160"/>
      <c r="BH457" s="160"/>
      <c r="BI457" s="160"/>
      <c r="BJ457" s="160"/>
      <c r="BK457" s="160"/>
      <c r="BL457" s="160"/>
      <c r="BM457" s="160"/>
      <c r="BN457" s="160"/>
      <c r="BO457" s="160"/>
      <c r="BP457" s="160"/>
      <c r="BQ457" s="160"/>
      <c r="BR457" s="160"/>
      <c r="BS457" s="160"/>
      <c r="BT457" s="160"/>
      <c r="BU457" s="160"/>
      <c r="BV457" s="160"/>
      <c r="BW457" s="160"/>
      <c r="BX457" s="160"/>
      <c r="BY457" s="160"/>
      <c r="BZ457" s="160"/>
      <c r="CA457" s="160"/>
      <c r="CB457" s="160"/>
      <c r="CC457" s="160"/>
      <c r="CD457" s="160"/>
      <c r="CE457" s="160"/>
      <c r="CF457" s="160"/>
      <c r="CG457" s="160"/>
      <c r="CH457" s="160"/>
      <c r="CI457" s="160"/>
      <c r="CJ457" s="160"/>
      <c r="CK457" s="160"/>
      <c r="CL457" s="160"/>
      <c r="CM457" s="160"/>
      <c r="CN457" s="160"/>
      <c r="CO457" s="160"/>
      <c r="CP457" s="160"/>
      <c r="CQ457" s="160"/>
      <c r="CR457" s="160"/>
      <c r="CS457" s="160"/>
      <c r="CT457" s="160"/>
      <c r="CU457" s="160"/>
      <c r="CV457" s="160"/>
      <c r="CW457" s="160"/>
      <c r="CX457" s="160"/>
      <c r="CY457" s="160"/>
      <c r="CZ457" s="160"/>
      <c r="DA457" s="160"/>
      <c r="DB457" s="160"/>
      <c r="DC457" s="160"/>
      <c r="DD457" s="160"/>
      <c r="DE457" s="160"/>
      <c r="DF457" s="160"/>
      <c r="DG457" s="160"/>
      <c r="DH457" s="160"/>
      <c r="DI457" s="160"/>
      <c r="DJ457" s="160"/>
      <c r="DK457" s="160"/>
      <c r="DL457" s="160"/>
      <c r="DM457" s="160"/>
      <c r="DN457" s="160"/>
      <c r="DO457" s="160"/>
      <c r="DP457" s="160"/>
      <c r="DQ457" s="160"/>
      <c r="DR457" s="160"/>
      <c r="DS457" s="160"/>
      <c r="DT457" s="160"/>
      <c r="DU457" s="160"/>
      <c r="DV457" s="160"/>
      <c r="DW457" s="160"/>
      <c r="DX457" s="160"/>
      <c r="DY457" s="160"/>
      <c r="DZ457" s="160"/>
      <c r="EA457" s="160"/>
      <c r="EB457" s="160"/>
      <c r="EC457" s="160"/>
      <c r="ED457" s="160"/>
      <c r="EE457" s="160"/>
      <c r="EF457" s="160"/>
      <c r="EG457" s="160"/>
    </row>
    <row r="458" spans="29:137" s="162" customFormat="1">
      <c r="AC458" s="171"/>
      <c r="AD458" s="164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  <c r="BA458" s="160"/>
      <c r="BB458" s="160"/>
      <c r="BC458" s="160"/>
      <c r="BD458" s="160"/>
      <c r="BE458" s="160"/>
      <c r="BF458" s="160"/>
      <c r="BG458" s="160"/>
      <c r="BH458" s="160"/>
      <c r="BI458" s="160"/>
      <c r="BJ458" s="160"/>
      <c r="BK458" s="160"/>
      <c r="BL458" s="160"/>
      <c r="BM458" s="160"/>
      <c r="BN458" s="160"/>
      <c r="BO458" s="160"/>
      <c r="BP458" s="160"/>
      <c r="BQ458" s="160"/>
      <c r="BR458" s="160"/>
      <c r="BS458" s="160"/>
      <c r="BT458" s="160"/>
      <c r="BU458" s="160"/>
      <c r="BV458" s="160"/>
      <c r="BW458" s="160"/>
      <c r="BX458" s="160"/>
      <c r="BY458" s="160"/>
      <c r="BZ458" s="160"/>
      <c r="CA458" s="160"/>
      <c r="CB458" s="160"/>
      <c r="CC458" s="160"/>
      <c r="CD458" s="160"/>
      <c r="CE458" s="160"/>
      <c r="CF458" s="160"/>
      <c r="CG458" s="160"/>
      <c r="CH458" s="160"/>
      <c r="CI458" s="160"/>
      <c r="CJ458" s="160"/>
      <c r="CK458" s="160"/>
      <c r="CL458" s="160"/>
      <c r="CM458" s="160"/>
      <c r="CN458" s="160"/>
      <c r="CO458" s="160"/>
      <c r="CP458" s="160"/>
      <c r="CQ458" s="160"/>
      <c r="CR458" s="160"/>
      <c r="CS458" s="160"/>
      <c r="CT458" s="160"/>
      <c r="CU458" s="160"/>
      <c r="CV458" s="160"/>
      <c r="CW458" s="160"/>
      <c r="CX458" s="160"/>
      <c r="CY458" s="160"/>
      <c r="CZ458" s="160"/>
      <c r="DA458" s="160"/>
      <c r="DB458" s="160"/>
      <c r="DC458" s="160"/>
      <c r="DD458" s="160"/>
      <c r="DE458" s="160"/>
      <c r="DF458" s="160"/>
      <c r="DG458" s="160"/>
      <c r="DH458" s="160"/>
      <c r="DI458" s="160"/>
      <c r="DJ458" s="160"/>
      <c r="DK458" s="160"/>
      <c r="DL458" s="160"/>
      <c r="DM458" s="160"/>
      <c r="DN458" s="160"/>
      <c r="DO458" s="160"/>
      <c r="DP458" s="160"/>
      <c r="DQ458" s="160"/>
      <c r="DR458" s="160"/>
      <c r="DS458" s="160"/>
      <c r="DT458" s="160"/>
      <c r="DU458" s="160"/>
      <c r="DV458" s="160"/>
      <c r="DW458" s="160"/>
      <c r="DX458" s="160"/>
      <c r="DY458" s="160"/>
      <c r="DZ458" s="160"/>
      <c r="EA458" s="160"/>
      <c r="EB458" s="160"/>
      <c r="EC458" s="160"/>
      <c r="ED458" s="160"/>
      <c r="EE458" s="160"/>
      <c r="EF458" s="160"/>
      <c r="EG458" s="160"/>
    </row>
    <row r="459" spans="29:137" s="162" customFormat="1">
      <c r="AC459" s="171"/>
      <c r="AD459" s="164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  <c r="BA459" s="160"/>
      <c r="BB459" s="160"/>
      <c r="BC459" s="160"/>
      <c r="BD459" s="160"/>
      <c r="BE459" s="160"/>
      <c r="BF459" s="160"/>
      <c r="BG459" s="160"/>
      <c r="BH459" s="160"/>
      <c r="BI459" s="160"/>
      <c r="BJ459" s="160"/>
      <c r="BK459" s="160"/>
      <c r="BL459" s="160"/>
      <c r="BM459" s="160"/>
      <c r="BN459" s="160"/>
      <c r="BO459" s="160"/>
      <c r="BP459" s="160"/>
      <c r="BQ459" s="160"/>
      <c r="BR459" s="160"/>
      <c r="BS459" s="160"/>
      <c r="BT459" s="160"/>
      <c r="BU459" s="160"/>
      <c r="BV459" s="160"/>
      <c r="BW459" s="160"/>
      <c r="BX459" s="160"/>
      <c r="BY459" s="160"/>
      <c r="BZ459" s="160"/>
      <c r="CA459" s="160"/>
      <c r="CB459" s="160"/>
      <c r="CC459" s="160"/>
      <c r="CD459" s="160"/>
      <c r="CE459" s="160"/>
      <c r="CF459" s="160"/>
      <c r="CG459" s="160"/>
      <c r="CH459" s="160"/>
      <c r="CI459" s="160"/>
      <c r="CJ459" s="160"/>
      <c r="CK459" s="160"/>
      <c r="CL459" s="160"/>
      <c r="CM459" s="160"/>
      <c r="CN459" s="160"/>
      <c r="CO459" s="160"/>
      <c r="CP459" s="160"/>
      <c r="CQ459" s="160"/>
      <c r="CR459" s="160"/>
      <c r="CS459" s="160"/>
      <c r="CT459" s="160"/>
      <c r="CU459" s="160"/>
      <c r="CV459" s="160"/>
      <c r="CW459" s="160"/>
      <c r="CX459" s="160"/>
      <c r="CY459" s="160"/>
      <c r="CZ459" s="160"/>
      <c r="DA459" s="160"/>
      <c r="DB459" s="160"/>
      <c r="DC459" s="160"/>
      <c r="DD459" s="160"/>
      <c r="DE459" s="160"/>
      <c r="DF459" s="160"/>
      <c r="DG459" s="160"/>
      <c r="DH459" s="160"/>
      <c r="DI459" s="160"/>
      <c r="DJ459" s="160"/>
      <c r="DK459" s="160"/>
      <c r="DL459" s="160"/>
      <c r="DM459" s="160"/>
      <c r="DN459" s="160"/>
      <c r="DO459" s="160"/>
      <c r="DP459" s="160"/>
      <c r="DQ459" s="160"/>
      <c r="DR459" s="160"/>
      <c r="DS459" s="160"/>
      <c r="DT459" s="160"/>
      <c r="DU459" s="160"/>
      <c r="DV459" s="160"/>
      <c r="DW459" s="160"/>
      <c r="DX459" s="160"/>
      <c r="DY459" s="160"/>
      <c r="DZ459" s="160"/>
      <c r="EA459" s="160"/>
      <c r="EB459" s="160"/>
      <c r="EC459" s="160"/>
      <c r="ED459" s="160"/>
      <c r="EE459" s="160"/>
      <c r="EF459" s="160"/>
      <c r="EG459" s="160"/>
    </row>
    <row r="460" spans="29:137" s="162" customFormat="1">
      <c r="AC460" s="171"/>
      <c r="AD460" s="164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  <c r="BA460" s="160"/>
      <c r="BB460" s="160"/>
      <c r="BC460" s="160"/>
      <c r="BD460" s="160"/>
      <c r="BE460" s="160"/>
      <c r="BF460" s="160"/>
      <c r="BG460" s="160"/>
      <c r="BH460" s="160"/>
      <c r="BI460" s="160"/>
      <c r="BJ460" s="160"/>
      <c r="BK460" s="160"/>
      <c r="BL460" s="160"/>
      <c r="BM460" s="160"/>
      <c r="BN460" s="160"/>
      <c r="BO460" s="160"/>
      <c r="BP460" s="160"/>
      <c r="BQ460" s="160"/>
      <c r="BR460" s="160"/>
      <c r="BS460" s="160"/>
      <c r="BT460" s="160"/>
      <c r="BU460" s="160"/>
      <c r="BV460" s="160"/>
      <c r="BW460" s="160"/>
      <c r="BX460" s="160"/>
      <c r="BY460" s="160"/>
      <c r="BZ460" s="160"/>
      <c r="CA460" s="160"/>
      <c r="CB460" s="160"/>
      <c r="CC460" s="160"/>
      <c r="CD460" s="160"/>
      <c r="CE460" s="160"/>
      <c r="CF460" s="160"/>
      <c r="CG460" s="160"/>
      <c r="CH460" s="160"/>
      <c r="CI460" s="160"/>
      <c r="CJ460" s="160"/>
      <c r="CK460" s="160"/>
      <c r="CL460" s="160"/>
      <c r="CM460" s="160"/>
      <c r="CN460" s="160"/>
      <c r="CO460" s="160"/>
      <c r="CP460" s="160"/>
      <c r="CQ460" s="160"/>
      <c r="CR460" s="160"/>
      <c r="CS460" s="160"/>
      <c r="CT460" s="160"/>
      <c r="CU460" s="160"/>
      <c r="CV460" s="160"/>
      <c r="CW460" s="160"/>
      <c r="CX460" s="160"/>
      <c r="CY460" s="160"/>
      <c r="CZ460" s="160"/>
      <c r="DA460" s="160"/>
      <c r="DB460" s="160"/>
      <c r="DC460" s="160"/>
      <c r="DD460" s="160"/>
      <c r="DE460" s="160"/>
      <c r="DF460" s="160"/>
      <c r="DG460" s="160"/>
      <c r="DH460" s="160"/>
      <c r="DI460" s="160"/>
      <c r="DJ460" s="160"/>
      <c r="DK460" s="160"/>
      <c r="DL460" s="160"/>
      <c r="DM460" s="160"/>
      <c r="DN460" s="160"/>
      <c r="DO460" s="160"/>
      <c r="DP460" s="160"/>
      <c r="DQ460" s="160"/>
      <c r="DR460" s="160"/>
      <c r="DS460" s="160"/>
      <c r="DT460" s="160"/>
      <c r="DU460" s="160"/>
      <c r="DV460" s="160"/>
      <c r="DW460" s="160"/>
      <c r="DX460" s="160"/>
      <c r="DY460" s="160"/>
      <c r="DZ460" s="160"/>
      <c r="EA460" s="160"/>
      <c r="EB460" s="160"/>
      <c r="EC460" s="160"/>
      <c r="ED460" s="160"/>
      <c r="EE460" s="160"/>
      <c r="EF460" s="160"/>
      <c r="EG460" s="160"/>
    </row>
    <row r="461" spans="29:137" s="162" customFormat="1">
      <c r="AC461" s="171"/>
      <c r="AD461" s="164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  <c r="BA461" s="160"/>
      <c r="BB461" s="160"/>
      <c r="BC461" s="160"/>
      <c r="BD461" s="160"/>
      <c r="BE461" s="160"/>
      <c r="BF461" s="160"/>
      <c r="BG461" s="160"/>
      <c r="BH461" s="160"/>
      <c r="BI461" s="160"/>
      <c r="BJ461" s="160"/>
      <c r="BK461" s="160"/>
      <c r="BL461" s="160"/>
      <c r="BM461" s="160"/>
      <c r="BN461" s="160"/>
      <c r="BO461" s="160"/>
      <c r="BP461" s="160"/>
      <c r="BQ461" s="160"/>
      <c r="BR461" s="160"/>
      <c r="BS461" s="160"/>
      <c r="BT461" s="160"/>
      <c r="BU461" s="160"/>
      <c r="BV461" s="160"/>
      <c r="BW461" s="160"/>
      <c r="BX461" s="160"/>
      <c r="BY461" s="160"/>
      <c r="BZ461" s="160"/>
      <c r="CA461" s="160"/>
      <c r="CB461" s="160"/>
      <c r="CC461" s="160"/>
      <c r="CD461" s="160"/>
      <c r="CE461" s="160"/>
      <c r="CF461" s="160"/>
      <c r="CG461" s="160"/>
      <c r="CH461" s="160"/>
      <c r="CI461" s="160"/>
      <c r="CJ461" s="160"/>
      <c r="CK461" s="160"/>
      <c r="CL461" s="160"/>
      <c r="CM461" s="160"/>
      <c r="CN461" s="160"/>
      <c r="CO461" s="160"/>
      <c r="CP461" s="160"/>
      <c r="CQ461" s="160"/>
      <c r="CR461" s="160"/>
      <c r="CS461" s="160"/>
      <c r="CT461" s="160"/>
      <c r="CU461" s="160"/>
      <c r="CV461" s="160"/>
      <c r="CW461" s="160"/>
      <c r="CX461" s="160"/>
      <c r="CY461" s="160"/>
      <c r="CZ461" s="160"/>
      <c r="DA461" s="160"/>
      <c r="DB461" s="160"/>
      <c r="DC461" s="160"/>
      <c r="DD461" s="160"/>
      <c r="DE461" s="160"/>
      <c r="DF461" s="160"/>
      <c r="DG461" s="160"/>
      <c r="DH461" s="160"/>
      <c r="DI461" s="160"/>
      <c r="DJ461" s="160"/>
      <c r="DK461" s="160"/>
      <c r="DL461" s="160"/>
      <c r="DM461" s="160"/>
      <c r="DN461" s="160"/>
      <c r="DO461" s="160"/>
      <c r="DP461" s="160"/>
      <c r="DQ461" s="160"/>
      <c r="DR461" s="160"/>
      <c r="DS461" s="160"/>
      <c r="DT461" s="160"/>
      <c r="DU461" s="160"/>
      <c r="DV461" s="160"/>
      <c r="DW461" s="160"/>
      <c r="DX461" s="160"/>
      <c r="DY461" s="160"/>
      <c r="DZ461" s="160"/>
      <c r="EA461" s="160"/>
      <c r="EB461" s="160"/>
      <c r="EC461" s="160"/>
      <c r="ED461" s="160"/>
      <c r="EE461" s="160"/>
      <c r="EF461" s="160"/>
      <c r="EG461" s="160"/>
    </row>
    <row r="462" spans="29:137" s="162" customFormat="1">
      <c r="AC462" s="171"/>
      <c r="AD462" s="164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/>
      <c r="AX462" s="160"/>
      <c r="AY462" s="160"/>
      <c r="AZ462" s="160"/>
      <c r="BA462" s="160"/>
      <c r="BB462" s="160"/>
      <c r="BC462" s="160"/>
      <c r="BD462" s="160"/>
      <c r="BE462" s="160"/>
      <c r="BF462" s="160"/>
      <c r="BG462" s="160"/>
      <c r="BH462" s="160"/>
      <c r="BI462" s="160"/>
      <c r="BJ462" s="160"/>
      <c r="BK462" s="160"/>
      <c r="BL462" s="160"/>
      <c r="BM462" s="160"/>
      <c r="BN462" s="160"/>
      <c r="BO462" s="160"/>
      <c r="BP462" s="160"/>
      <c r="BQ462" s="160"/>
      <c r="BR462" s="160"/>
      <c r="BS462" s="160"/>
      <c r="BT462" s="160"/>
      <c r="BU462" s="160"/>
      <c r="BV462" s="160"/>
      <c r="BW462" s="160"/>
      <c r="BX462" s="160"/>
      <c r="BY462" s="160"/>
      <c r="BZ462" s="160"/>
      <c r="CA462" s="160"/>
      <c r="CB462" s="160"/>
      <c r="CC462" s="160"/>
      <c r="CD462" s="160"/>
      <c r="CE462" s="160"/>
      <c r="CF462" s="160"/>
      <c r="CG462" s="160"/>
      <c r="CH462" s="160"/>
      <c r="CI462" s="160"/>
      <c r="CJ462" s="160"/>
      <c r="CK462" s="160"/>
      <c r="CL462" s="160"/>
      <c r="CM462" s="160"/>
      <c r="CN462" s="160"/>
      <c r="CO462" s="160"/>
      <c r="CP462" s="160"/>
      <c r="CQ462" s="160"/>
      <c r="CR462" s="160"/>
      <c r="CS462" s="160"/>
      <c r="CT462" s="160"/>
      <c r="CU462" s="160"/>
      <c r="CV462" s="160"/>
      <c r="CW462" s="160"/>
      <c r="CX462" s="160"/>
      <c r="CY462" s="160"/>
      <c r="CZ462" s="160"/>
      <c r="DA462" s="160"/>
      <c r="DB462" s="160"/>
      <c r="DC462" s="160"/>
      <c r="DD462" s="160"/>
      <c r="DE462" s="160"/>
      <c r="DF462" s="160"/>
      <c r="DG462" s="160"/>
      <c r="DH462" s="160"/>
      <c r="DI462" s="160"/>
      <c r="DJ462" s="160"/>
      <c r="DK462" s="160"/>
      <c r="DL462" s="160"/>
      <c r="DM462" s="160"/>
      <c r="DN462" s="160"/>
      <c r="DO462" s="160"/>
      <c r="DP462" s="160"/>
      <c r="DQ462" s="160"/>
      <c r="DR462" s="160"/>
      <c r="DS462" s="160"/>
      <c r="DT462" s="160"/>
      <c r="DU462" s="160"/>
      <c r="DV462" s="160"/>
      <c r="DW462" s="160"/>
      <c r="DX462" s="160"/>
      <c r="DY462" s="160"/>
      <c r="DZ462" s="160"/>
      <c r="EA462" s="160"/>
      <c r="EB462" s="160"/>
      <c r="EC462" s="160"/>
      <c r="ED462" s="160"/>
      <c r="EE462" s="160"/>
      <c r="EF462" s="160"/>
      <c r="EG462" s="160"/>
    </row>
    <row r="463" spans="29:137" s="162" customFormat="1">
      <c r="AC463" s="171"/>
      <c r="AD463" s="164"/>
      <c r="AE463" s="160"/>
      <c r="AF463" s="160"/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60"/>
      <c r="BP463" s="160"/>
      <c r="BQ463" s="160"/>
      <c r="BR463" s="160"/>
      <c r="BS463" s="160"/>
      <c r="BT463" s="160"/>
      <c r="BU463" s="160"/>
      <c r="BV463" s="160"/>
      <c r="BW463" s="160"/>
      <c r="BX463" s="160"/>
      <c r="BY463" s="160"/>
      <c r="BZ463" s="160"/>
      <c r="CA463" s="160"/>
      <c r="CB463" s="160"/>
      <c r="CC463" s="160"/>
      <c r="CD463" s="160"/>
      <c r="CE463" s="160"/>
      <c r="CF463" s="160"/>
      <c r="CG463" s="160"/>
      <c r="CH463" s="160"/>
      <c r="CI463" s="160"/>
      <c r="CJ463" s="160"/>
      <c r="CK463" s="160"/>
      <c r="CL463" s="160"/>
      <c r="CM463" s="160"/>
      <c r="CN463" s="160"/>
      <c r="CO463" s="160"/>
      <c r="CP463" s="160"/>
      <c r="CQ463" s="160"/>
      <c r="CR463" s="160"/>
      <c r="CS463" s="160"/>
      <c r="CT463" s="160"/>
      <c r="CU463" s="160"/>
      <c r="CV463" s="160"/>
      <c r="CW463" s="160"/>
      <c r="CX463" s="160"/>
      <c r="CY463" s="160"/>
      <c r="CZ463" s="160"/>
      <c r="DA463" s="160"/>
      <c r="DB463" s="160"/>
      <c r="DC463" s="160"/>
      <c r="DD463" s="160"/>
      <c r="DE463" s="160"/>
      <c r="DF463" s="160"/>
      <c r="DG463" s="160"/>
      <c r="DH463" s="160"/>
      <c r="DI463" s="160"/>
      <c r="DJ463" s="160"/>
      <c r="DK463" s="160"/>
      <c r="DL463" s="160"/>
      <c r="DM463" s="160"/>
      <c r="DN463" s="160"/>
      <c r="DO463" s="160"/>
      <c r="DP463" s="160"/>
      <c r="DQ463" s="160"/>
      <c r="DR463" s="160"/>
      <c r="DS463" s="160"/>
      <c r="DT463" s="160"/>
      <c r="DU463" s="160"/>
      <c r="DV463" s="160"/>
      <c r="DW463" s="160"/>
      <c r="DX463" s="160"/>
      <c r="DY463" s="160"/>
      <c r="DZ463" s="160"/>
      <c r="EA463" s="160"/>
      <c r="EB463" s="160"/>
      <c r="EC463" s="160"/>
      <c r="ED463" s="160"/>
      <c r="EE463" s="160"/>
      <c r="EF463" s="160"/>
      <c r="EG463" s="160"/>
    </row>
    <row r="464" spans="29:137" s="162" customFormat="1">
      <c r="AC464" s="171"/>
      <c r="AD464" s="164"/>
      <c r="AE464" s="160"/>
      <c r="AF464" s="160"/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60"/>
      <c r="BP464" s="160"/>
      <c r="BQ464" s="160"/>
      <c r="BR464" s="160"/>
      <c r="BS464" s="160"/>
      <c r="BT464" s="160"/>
      <c r="BU464" s="160"/>
      <c r="BV464" s="160"/>
      <c r="BW464" s="160"/>
      <c r="BX464" s="160"/>
      <c r="BY464" s="160"/>
      <c r="BZ464" s="160"/>
      <c r="CA464" s="160"/>
      <c r="CB464" s="160"/>
      <c r="CC464" s="160"/>
      <c r="CD464" s="160"/>
      <c r="CE464" s="160"/>
      <c r="CF464" s="160"/>
      <c r="CG464" s="160"/>
      <c r="CH464" s="160"/>
      <c r="CI464" s="160"/>
      <c r="CJ464" s="160"/>
      <c r="CK464" s="160"/>
      <c r="CL464" s="160"/>
      <c r="CM464" s="160"/>
      <c r="CN464" s="160"/>
      <c r="CO464" s="160"/>
      <c r="CP464" s="160"/>
      <c r="CQ464" s="160"/>
      <c r="CR464" s="160"/>
      <c r="CS464" s="160"/>
      <c r="CT464" s="160"/>
      <c r="CU464" s="160"/>
      <c r="CV464" s="160"/>
      <c r="CW464" s="160"/>
      <c r="CX464" s="160"/>
      <c r="CY464" s="160"/>
      <c r="CZ464" s="160"/>
      <c r="DA464" s="160"/>
      <c r="DB464" s="160"/>
      <c r="DC464" s="160"/>
      <c r="DD464" s="160"/>
      <c r="DE464" s="160"/>
      <c r="DF464" s="160"/>
      <c r="DG464" s="160"/>
      <c r="DH464" s="160"/>
      <c r="DI464" s="160"/>
      <c r="DJ464" s="160"/>
      <c r="DK464" s="160"/>
      <c r="DL464" s="160"/>
      <c r="DM464" s="160"/>
      <c r="DN464" s="160"/>
      <c r="DO464" s="160"/>
      <c r="DP464" s="160"/>
      <c r="DQ464" s="160"/>
      <c r="DR464" s="160"/>
      <c r="DS464" s="160"/>
      <c r="DT464" s="160"/>
      <c r="DU464" s="160"/>
      <c r="DV464" s="160"/>
      <c r="DW464" s="160"/>
      <c r="DX464" s="160"/>
      <c r="DY464" s="160"/>
      <c r="DZ464" s="160"/>
      <c r="EA464" s="160"/>
      <c r="EB464" s="160"/>
      <c r="EC464" s="160"/>
      <c r="ED464" s="160"/>
      <c r="EE464" s="160"/>
      <c r="EF464" s="160"/>
      <c r="EG464" s="160"/>
    </row>
    <row r="465" spans="29:137" s="162" customFormat="1">
      <c r="AC465" s="171"/>
      <c r="AD465" s="164"/>
      <c r="AE465" s="160"/>
      <c r="AF465" s="160"/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60"/>
      <c r="BP465" s="160"/>
      <c r="BQ465" s="160"/>
      <c r="BR465" s="160"/>
      <c r="BS465" s="160"/>
      <c r="BT465" s="160"/>
      <c r="BU465" s="160"/>
      <c r="BV465" s="160"/>
      <c r="BW465" s="160"/>
      <c r="BX465" s="160"/>
      <c r="BY465" s="160"/>
      <c r="BZ465" s="160"/>
      <c r="CA465" s="160"/>
      <c r="CB465" s="160"/>
      <c r="CC465" s="160"/>
      <c r="CD465" s="160"/>
      <c r="CE465" s="160"/>
      <c r="CF465" s="160"/>
      <c r="CG465" s="160"/>
      <c r="CH465" s="160"/>
      <c r="CI465" s="160"/>
      <c r="CJ465" s="160"/>
      <c r="CK465" s="160"/>
      <c r="CL465" s="160"/>
      <c r="CM465" s="160"/>
      <c r="CN465" s="160"/>
      <c r="CO465" s="160"/>
      <c r="CP465" s="160"/>
      <c r="CQ465" s="160"/>
      <c r="CR465" s="160"/>
      <c r="CS465" s="160"/>
      <c r="CT465" s="160"/>
      <c r="CU465" s="160"/>
      <c r="CV465" s="160"/>
      <c r="CW465" s="160"/>
      <c r="CX465" s="160"/>
      <c r="CY465" s="160"/>
      <c r="CZ465" s="160"/>
      <c r="DA465" s="160"/>
      <c r="DB465" s="160"/>
      <c r="DC465" s="160"/>
      <c r="DD465" s="160"/>
      <c r="DE465" s="160"/>
      <c r="DF465" s="160"/>
      <c r="DG465" s="160"/>
      <c r="DH465" s="160"/>
      <c r="DI465" s="160"/>
      <c r="DJ465" s="160"/>
      <c r="DK465" s="160"/>
      <c r="DL465" s="160"/>
      <c r="DM465" s="160"/>
      <c r="DN465" s="160"/>
      <c r="DO465" s="160"/>
      <c r="DP465" s="160"/>
      <c r="DQ465" s="160"/>
      <c r="DR465" s="160"/>
      <c r="DS465" s="160"/>
      <c r="DT465" s="160"/>
      <c r="DU465" s="160"/>
      <c r="DV465" s="160"/>
      <c r="DW465" s="160"/>
      <c r="DX465" s="160"/>
      <c r="DY465" s="160"/>
      <c r="DZ465" s="160"/>
      <c r="EA465" s="160"/>
      <c r="EB465" s="160"/>
      <c r="EC465" s="160"/>
      <c r="ED465" s="160"/>
      <c r="EE465" s="160"/>
      <c r="EF465" s="160"/>
      <c r="EG465" s="160"/>
    </row>
    <row r="466" spans="29:137" s="162" customFormat="1">
      <c r="AC466" s="171"/>
      <c r="AD466" s="164"/>
      <c r="AE466" s="160"/>
      <c r="AF466" s="160"/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60"/>
      <c r="BP466" s="160"/>
      <c r="BQ466" s="160"/>
      <c r="BR466" s="160"/>
      <c r="BS466" s="160"/>
      <c r="BT466" s="160"/>
      <c r="BU466" s="160"/>
      <c r="BV466" s="160"/>
      <c r="BW466" s="160"/>
      <c r="BX466" s="160"/>
      <c r="BY466" s="160"/>
      <c r="BZ466" s="160"/>
      <c r="CA466" s="160"/>
      <c r="CB466" s="160"/>
      <c r="CC466" s="160"/>
      <c r="CD466" s="160"/>
      <c r="CE466" s="160"/>
      <c r="CF466" s="160"/>
      <c r="CG466" s="160"/>
      <c r="CH466" s="160"/>
      <c r="CI466" s="160"/>
      <c r="CJ466" s="160"/>
      <c r="CK466" s="160"/>
      <c r="CL466" s="160"/>
      <c r="CM466" s="160"/>
      <c r="CN466" s="160"/>
      <c r="CO466" s="160"/>
      <c r="CP466" s="160"/>
      <c r="CQ466" s="160"/>
      <c r="CR466" s="160"/>
      <c r="CS466" s="160"/>
      <c r="CT466" s="160"/>
      <c r="CU466" s="160"/>
      <c r="CV466" s="160"/>
      <c r="CW466" s="160"/>
      <c r="CX466" s="160"/>
      <c r="CY466" s="160"/>
      <c r="CZ466" s="160"/>
      <c r="DA466" s="160"/>
      <c r="DB466" s="160"/>
      <c r="DC466" s="160"/>
      <c r="DD466" s="160"/>
      <c r="DE466" s="160"/>
      <c r="DF466" s="160"/>
      <c r="DG466" s="160"/>
      <c r="DH466" s="160"/>
      <c r="DI466" s="160"/>
      <c r="DJ466" s="160"/>
      <c r="DK466" s="160"/>
      <c r="DL466" s="160"/>
      <c r="DM466" s="160"/>
      <c r="DN466" s="160"/>
      <c r="DO466" s="160"/>
      <c r="DP466" s="160"/>
      <c r="DQ466" s="160"/>
      <c r="DR466" s="160"/>
      <c r="DS466" s="160"/>
      <c r="DT466" s="160"/>
      <c r="DU466" s="160"/>
      <c r="DV466" s="160"/>
      <c r="DW466" s="160"/>
      <c r="DX466" s="160"/>
      <c r="DY466" s="160"/>
      <c r="DZ466" s="160"/>
      <c r="EA466" s="160"/>
      <c r="EB466" s="160"/>
      <c r="EC466" s="160"/>
      <c r="ED466" s="160"/>
      <c r="EE466" s="160"/>
      <c r="EF466" s="160"/>
      <c r="EG466" s="160"/>
    </row>
    <row r="467" spans="29:137" s="162" customFormat="1">
      <c r="AC467" s="171"/>
      <c r="AD467" s="164"/>
      <c r="AE467" s="160"/>
      <c r="AF467" s="160"/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60"/>
      <c r="BP467" s="160"/>
      <c r="BQ467" s="160"/>
      <c r="BR467" s="160"/>
      <c r="BS467" s="160"/>
      <c r="BT467" s="160"/>
      <c r="BU467" s="160"/>
      <c r="BV467" s="160"/>
      <c r="BW467" s="160"/>
      <c r="BX467" s="160"/>
      <c r="BY467" s="160"/>
      <c r="BZ467" s="160"/>
      <c r="CA467" s="160"/>
      <c r="CB467" s="160"/>
      <c r="CC467" s="160"/>
      <c r="CD467" s="160"/>
      <c r="CE467" s="160"/>
      <c r="CF467" s="160"/>
      <c r="CG467" s="160"/>
      <c r="CH467" s="160"/>
      <c r="CI467" s="160"/>
      <c r="CJ467" s="160"/>
      <c r="CK467" s="160"/>
      <c r="CL467" s="160"/>
      <c r="CM467" s="160"/>
      <c r="CN467" s="160"/>
      <c r="CO467" s="160"/>
      <c r="CP467" s="160"/>
      <c r="CQ467" s="160"/>
      <c r="CR467" s="160"/>
      <c r="CS467" s="160"/>
      <c r="CT467" s="160"/>
      <c r="CU467" s="160"/>
      <c r="CV467" s="160"/>
      <c r="CW467" s="160"/>
      <c r="CX467" s="160"/>
      <c r="CY467" s="160"/>
      <c r="CZ467" s="160"/>
      <c r="DA467" s="160"/>
      <c r="DB467" s="160"/>
      <c r="DC467" s="160"/>
      <c r="DD467" s="160"/>
      <c r="DE467" s="160"/>
      <c r="DF467" s="160"/>
      <c r="DG467" s="160"/>
      <c r="DH467" s="160"/>
      <c r="DI467" s="160"/>
      <c r="DJ467" s="160"/>
      <c r="DK467" s="160"/>
      <c r="DL467" s="160"/>
      <c r="DM467" s="160"/>
      <c r="DN467" s="160"/>
      <c r="DO467" s="160"/>
      <c r="DP467" s="160"/>
      <c r="DQ467" s="160"/>
      <c r="DR467" s="160"/>
      <c r="DS467" s="160"/>
      <c r="DT467" s="160"/>
      <c r="DU467" s="160"/>
      <c r="DV467" s="160"/>
      <c r="DW467" s="160"/>
      <c r="DX467" s="160"/>
      <c r="DY467" s="160"/>
      <c r="DZ467" s="160"/>
      <c r="EA467" s="160"/>
      <c r="EB467" s="160"/>
      <c r="EC467" s="160"/>
      <c r="ED467" s="160"/>
      <c r="EE467" s="160"/>
      <c r="EF467" s="160"/>
      <c r="EG467" s="160"/>
    </row>
    <row r="468" spans="29:137" s="162" customFormat="1">
      <c r="AC468" s="171"/>
      <c r="AD468" s="164"/>
      <c r="AE468" s="160"/>
      <c r="AF468" s="160"/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60"/>
      <c r="BP468" s="160"/>
      <c r="BQ468" s="160"/>
      <c r="BR468" s="160"/>
      <c r="BS468" s="160"/>
      <c r="BT468" s="160"/>
      <c r="BU468" s="160"/>
      <c r="BV468" s="160"/>
      <c r="BW468" s="160"/>
      <c r="BX468" s="160"/>
      <c r="BY468" s="160"/>
      <c r="BZ468" s="160"/>
      <c r="CA468" s="160"/>
      <c r="CB468" s="160"/>
      <c r="CC468" s="160"/>
      <c r="CD468" s="160"/>
      <c r="CE468" s="160"/>
      <c r="CF468" s="160"/>
      <c r="CG468" s="160"/>
      <c r="CH468" s="160"/>
      <c r="CI468" s="160"/>
      <c r="CJ468" s="160"/>
      <c r="CK468" s="160"/>
      <c r="CL468" s="160"/>
      <c r="CM468" s="160"/>
      <c r="CN468" s="160"/>
      <c r="CO468" s="160"/>
      <c r="CP468" s="160"/>
      <c r="CQ468" s="160"/>
      <c r="CR468" s="160"/>
      <c r="CS468" s="160"/>
      <c r="CT468" s="160"/>
      <c r="CU468" s="160"/>
      <c r="CV468" s="160"/>
      <c r="CW468" s="160"/>
      <c r="CX468" s="160"/>
      <c r="CY468" s="160"/>
      <c r="CZ468" s="160"/>
      <c r="DA468" s="160"/>
      <c r="DB468" s="160"/>
      <c r="DC468" s="160"/>
      <c r="DD468" s="160"/>
      <c r="DE468" s="160"/>
      <c r="DF468" s="160"/>
      <c r="DG468" s="160"/>
      <c r="DH468" s="160"/>
      <c r="DI468" s="160"/>
      <c r="DJ468" s="160"/>
      <c r="DK468" s="160"/>
      <c r="DL468" s="160"/>
      <c r="DM468" s="160"/>
      <c r="DN468" s="160"/>
      <c r="DO468" s="160"/>
      <c r="DP468" s="160"/>
      <c r="DQ468" s="160"/>
      <c r="DR468" s="160"/>
      <c r="DS468" s="160"/>
      <c r="DT468" s="160"/>
      <c r="DU468" s="160"/>
      <c r="DV468" s="160"/>
      <c r="DW468" s="160"/>
      <c r="DX468" s="160"/>
      <c r="DY468" s="160"/>
      <c r="DZ468" s="160"/>
      <c r="EA468" s="160"/>
      <c r="EB468" s="160"/>
      <c r="EC468" s="160"/>
      <c r="ED468" s="160"/>
      <c r="EE468" s="160"/>
      <c r="EF468" s="160"/>
      <c r="EG468" s="160"/>
    </row>
    <row r="469" spans="29:137" s="162" customFormat="1">
      <c r="AC469" s="171"/>
      <c r="AD469" s="164"/>
      <c r="AE469" s="160"/>
      <c r="AF469" s="160"/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60"/>
      <c r="BP469" s="160"/>
      <c r="BQ469" s="160"/>
      <c r="BR469" s="160"/>
      <c r="BS469" s="160"/>
      <c r="BT469" s="160"/>
      <c r="BU469" s="160"/>
      <c r="BV469" s="160"/>
      <c r="BW469" s="160"/>
      <c r="BX469" s="160"/>
      <c r="BY469" s="160"/>
      <c r="BZ469" s="160"/>
      <c r="CA469" s="160"/>
      <c r="CB469" s="160"/>
      <c r="CC469" s="160"/>
      <c r="CD469" s="160"/>
      <c r="CE469" s="160"/>
      <c r="CF469" s="160"/>
      <c r="CG469" s="160"/>
      <c r="CH469" s="160"/>
      <c r="CI469" s="160"/>
      <c r="CJ469" s="160"/>
      <c r="CK469" s="160"/>
      <c r="CL469" s="160"/>
      <c r="CM469" s="160"/>
      <c r="CN469" s="160"/>
      <c r="CO469" s="160"/>
      <c r="CP469" s="160"/>
      <c r="CQ469" s="160"/>
      <c r="CR469" s="160"/>
      <c r="CS469" s="160"/>
      <c r="CT469" s="160"/>
      <c r="CU469" s="160"/>
      <c r="CV469" s="160"/>
      <c r="CW469" s="160"/>
      <c r="CX469" s="160"/>
      <c r="CY469" s="160"/>
      <c r="CZ469" s="160"/>
      <c r="DA469" s="160"/>
      <c r="DB469" s="160"/>
      <c r="DC469" s="160"/>
      <c r="DD469" s="160"/>
      <c r="DE469" s="160"/>
      <c r="DF469" s="160"/>
      <c r="DG469" s="160"/>
      <c r="DH469" s="160"/>
      <c r="DI469" s="160"/>
      <c r="DJ469" s="160"/>
      <c r="DK469" s="160"/>
      <c r="DL469" s="160"/>
      <c r="DM469" s="160"/>
      <c r="DN469" s="160"/>
      <c r="DO469" s="160"/>
      <c r="DP469" s="160"/>
      <c r="DQ469" s="160"/>
      <c r="DR469" s="160"/>
      <c r="DS469" s="160"/>
      <c r="DT469" s="160"/>
      <c r="DU469" s="160"/>
      <c r="DV469" s="160"/>
      <c r="DW469" s="160"/>
      <c r="DX469" s="160"/>
      <c r="DY469" s="160"/>
      <c r="DZ469" s="160"/>
      <c r="EA469" s="160"/>
      <c r="EB469" s="160"/>
      <c r="EC469" s="160"/>
      <c r="ED469" s="160"/>
      <c r="EE469" s="160"/>
      <c r="EF469" s="160"/>
      <c r="EG469" s="160"/>
    </row>
    <row r="470" spans="29:137" s="162" customFormat="1">
      <c r="AC470" s="171"/>
      <c r="AD470" s="164"/>
      <c r="AE470" s="160"/>
      <c r="AF470" s="160"/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60"/>
      <c r="BP470" s="160"/>
      <c r="BQ470" s="160"/>
      <c r="BR470" s="160"/>
      <c r="BS470" s="160"/>
      <c r="BT470" s="160"/>
      <c r="BU470" s="160"/>
      <c r="BV470" s="160"/>
      <c r="BW470" s="160"/>
      <c r="BX470" s="160"/>
      <c r="BY470" s="160"/>
      <c r="BZ470" s="160"/>
      <c r="CA470" s="160"/>
      <c r="CB470" s="160"/>
      <c r="CC470" s="160"/>
      <c r="CD470" s="160"/>
      <c r="CE470" s="160"/>
      <c r="CF470" s="160"/>
      <c r="CG470" s="160"/>
      <c r="CH470" s="160"/>
      <c r="CI470" s="160"/>
      <c r="CJ470" s="160"/>
      <c r="CK470" s="160"/>
      <c r="CL470" s="160"/>
      <c r="CM470" s="160"/>
      <c r="CN470" s="160"/>
      <c r="CO470" s="160"/>
      <c r="CP470" s="160"/>
      <c r="CQ470" s="160"/>
      <c r="CR470" s="160"/>
      <c r="CS470" s="160"/>
      <c r="CT470" s="160"/>
      <c r="CU470" s="160"/>
      <c r="CV470" s="160"/>
      <c r="CW470" s="160"/>
      <c r="CX470" s="160"/>
      <c r="CY470" s="160"/>
      <c r="CZ470" s="160"/>
      <c r="DA470" s="160"/>
      <c r="DB470" s="160"/>
      <c r="DC470" s="160"/>
      <c r="DD470" s="160"/>
      <c r="DE470" s="160"/>
      <c r="DF470" s="160"/>
      <c r="DG470" s="160"/>
      <c r="DH470" s="160"/>
      <c r="DI470" s="160"/>
      <c r="DJ470" s="160"/>
      <c r="DK470" s="160"/>
      <c r="DL470" s="160"/>
      <c r="DM470" s="160"/>
      <c r="DN470" s="160"/>
      <c r="DO470" s="160"/>
      <c r="DP470" s="160"/>
      <c r="DQ470" s="160"/>
      <c r="DR470" s="160"/>
      <c r="DS470" s="160"/>
      <c r="DT470" s="160"/>
      <c r="DU470" s="160"/>
      <c r="DV470" s="160"/>
      <c r="DW470" s="160"/>
      <c r="DX470" s="160"/>
      <c r="DY470" s="160"/>
      <c r="DZ470" s="160"/>
      <c r="EA470" s="160"/>
      <c r="EB470" s="160"/>
      <c r="EC470" s="160"/>
      <c r="ED470" s="160"/>
      <c r="EE470" s="160"/>
      <c r="EF470" s="160"/>
      <c r="EG470" s="160"/>
    </row>
    <row r="471" spans="29:137" s="162" customFormat="1">
      <c r="AC471" s="171"/>
      <c r="AD471" s="164"/>
      <c r="AE471" s="160"/>
      <c r="AF471" s="160"/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60"/>
      <c r="BP471" s="160"/>
      <c r="BQ471" s="160"/>
      <c r="BR471" s="160"/>
      <c r="BS471" s="160"/>
      <c r="BT471" s="160"/>
      <c r="BU471" s="160"/>
      <c r="BV471" s="160"/>
      <c r="BW471" s="160"/>
      <c r="BX471" s="160"/>
      <c r="BY471" s="160"/>
      <c r="BZ471" s="160"/>
      <c r="CA471" s="160"/>
      <c r="CB471" s="160"/>
      <c r="CC471" s="160"/>
      <c r="CD471" s="160"/>
      <c r="CE471" s="160"/>
      <c r="CF471" s="160"/>
      <c r="CG471" s="160"/>
      <c r="CH471" s="160"/>
      <c r="CI471" s="160"/>
      <c r="CJ471" s="160"/>
      <c r="CK471" s="160"/>
      <c r="CL471" s="160"/>
      <c r="CM471" s="160"/>
      <c r="CN471" s="160"/>
      <c r="CO471" s="160"/>
      <c r="CP471" s="160"/>
      <c r="CQ471" s="160"/>
      <c r="CR471" s="160"/>
      <c r="CS471" s="160"/>
      <c r="CT471" s="160"/>
      <c r="CU471" s="160"/>
      <c r="CV471" s="160"/>
      <c r="CW471" s="160"/>
      <c r="CX471" s="160"/>
      <c r="CY471" s="160"/>
      <c r="CZ471" s="160"/>
      <c r="DA471" s="160"/>
      <c r="DB471" s="160"/>
      <c r="DC471" s="160"/>
      <c r="DD471" s="160"/>
      <c r="DE471" s="160"/>
      <c r="DF471" s="160"/>
      <c r="DG471" s="160"/>
      <c r="DH471" s="160"/>
      <c r="DI471" s="160"/>
      <c r="DJ471" s="160"/>
      <c r="DK471" s="160"/>
      <c r="DL471" s="160"/>
      <c r="DM471" s="160"/>
      <c r="DN471" s="160"/>
      <c r="DO471" s="160"/>
      <c r="DP471" s="160"/>
      <c r="DQ471" s="160"/>
      <c r="DR471" s="160"/>
      <c r="DS471" s="160"/>
      <c r="DT471" s="160"/>
      <c r="DU471" s="160"/>
      <c r="DV471" s="160"/>
      <c r="DW471" s="160"/>
      <c r="DX471" s="160"/>
      <c r="DY471" s="160"/>
      <c r="DZ471" s="160"/>
      <c r="EA471" s="160"/>
      <c r="EB471" s="160"/>
      <c r="EC471" s="160"/>
      <c r="ED471" s="160"/>
      <c r="EE471" s="160"/>
      <c r="EF471" s="160"/>
      <c r="EG471" s="160"/>
    </row>
    <row r="472" spans="29:137" s="162" customFormat="1">
      <c r="AC472" s="171"/>
      <c r="AD472" s="164"/>
      <c r="AE472" s="160"/>
      <c r="AF472" s="160"/>
      <c r="AG472" s="160"/>
      <c r="AH472" s="160"/>
      <c r="AI472" s="160"/>
      <c r="AJ472" s="160"/>
      <c r="AK472" s="160"/>
      <c r="AL472" s="160"/>
      <c r="AM472" s="160"/>
      <c r="AN472" s="160"/>
      <c r="AO472" s="160"/>
      <c r="AP472" s="160"/>
      <c r="AQ472" s="160"/>
      <c r="AR472" s="160"/>
      <c r="AS472" s="160"/>
      <c r="AT472" s="160"/>
      <c r="AU472" s="160"/>
      <c r="AV472" s="160"/>
      <c r="AW472" s="160"/>
      <c r="AX472" s="160"/>
      <c r="AY472" s="160"/>
      <c r="AZ472" s="160"/>
      <c r="BA472" s="160"/>
      <c r="BB472" s="160"/>
      <c r="BC472" s="160"/>
      <c r="BD472" s="160"/>
      <c r="BE472" s="160"/>
      <c r="BF472" s="160"/>
      <c r="BG472" s="160"/>
      <c r="BH472" s="160"/>
      <c r="BI472" s="160"/>
      <c r="BJ472" s="160"/>
      <c r="BK472" s="160"/>
      <c r="BL472" s="160"/>
      <c r="BM472" s="160"/>
      <c r="BN472" s="160"/>
      <c r="BO472" s="160"/>
      <c r="BP472" s="160"/>
      <c r="BQ472" s="160"/>
      <c r="BR472" s="160"/>
      <c r="BS472" s="160"/>
      <c r="BT472" s="160"/>
      <c r="BU472" s="160"/>
      <c r="BV472" s="160"/>
      <c r="BW472" s="160"/>
      <c r="BX472" s="160"/>
      <c r="BY472" s="160"/>
      <c r="BZ472" s="160"/>
      <c r="CA472" s="160"/>
      <c r="CB472" s="160"/>
      <c r="CC472" s="160"/>
      <c r="CD472" s="160"/>
      <c r="CE472" s="160"/>
      <c r="CF472" s="160"/>
      <c r="CG472" s="160"/>
      <c r="CH472" s="160"/>
      <c r="CI472" s="160"/>
      <c r="CJ472" s="160"/>
      <c r="CK472" s="160"/>
      <c r="CL472" s="160"/>
      <c r="CM472" s="160"/>
      <c r="CN472" s="160"/>
      <c r="CO472" s="160"/>
      <c r="CP472" s="160"/>
      <c r="CQ472" s="160"/>
      <c r="CR472" s="160"/>
      <c r="CS472" s="160"/>
      <c r="CT472" s="160"/>
      <c r="CU472" s="160"/>
      <c r="CV472" s="160"/>
      <c r="CW472" s="160"/>
      <c r="CX472" s="160"/>
      <c r="CY472" s="160"/>
      <c r="CZ472" s="160"/>
      <c r="DA472" s="160"/>
      <c r="DB472" s="160"/>
      <c r="DC472" s="160"/>
      <c r="DD472" s="160"/>
      <c r="DE472" s="160"/>
      <c r="DF472" s="160"/>
      <c r="DG472" s="160"/>
      <c r="DH472" s="160"/>
      <c r="DI472" s="160"/>
      <c r="DJ472" s="160"/>
      <c r="DK472" s="160"/>
      <c r="DL472" s="160"/>
      <c r="DM472" s="160"/>
      <c r="DN472" s="160"/>
      <c r="DO472" s="160"/>
      <c r="DP472" s="160"/>
      <c r="DQ472" s="160"/>
      <c r="DR472" s="160"/>
      <c r="DS472" s="160"/>
      <c r="DT472" s="160"/>
      <c r="DU472" s="160"/>
      <c r="DV472" s="160"/>
      <c r="DW472" s="160"/>
      <c r="DX472" s="160"/>
      <c r="DY472" s="160"/>
      <c r="DZ472" s="160"/>
      <c r="EA472" s="160"/>
      <c r="EB472" s="160"/>
      <c r="EC472" s="160"/>
      <c r="ED472" s="160"/>
      <c r="EE472" s="160"/>
      <c r="EF472" s="160"/>
      <c r="EG472" s="160"/>
    </row>
    <row r="473" spans="29:137" s="162" customFormat="1">
      <c r="AC473" s="171"/>
      <c r="AD473" s="164"/>
      <c r="AE473" s="160"/>
      <c r="AF473" s="160"/>
      <c r="AG473" s="160"/>
      <c r="AH473" s="160"/>
      <c r="AI473" s="160"/>
      <c r="AJ473" s="160"/>
      <c r="AK473" s="160"/>
      <c r="AL473" s="160"/>
      <c r="AM473" s="160"/>
      <c r="AN473" s="160"/>
      <c r="AO473" s="160"/>
      <c r="AP473" s="160"/>
      <c r="AQ473" s="160"/>
      <c r="AR473" s="160"/>
      <c r="AS473" s="160"/>
      <c r="AT473" s="160"/>
      <c r="AU473" s="160"/>
      <c r="AV473" s="160"/>
      <c r="AW473" s="160"/>
      <c r="AX473" s="160"/>
      <c r="AY473" s="160"/>
      <c r="AZ473" s="160"/>
      <c r="BA473" s="160"/>
      <c r="BB473" s="160"/>
      <c r="BC473" s="160"/>
      <c r="BD473" s="160"/>
      <c r="BE473" s="160"/>
      <c r="BF473" s="160"/>
      <c r="BG473" s="160"/>
      <c r="BH473" s="160"/>
      <c r="BI473" s="160"/>
      <c r="BJ473" s="160"/>
      <c r="BK473" s="160"/>
      <c r="BL473" s="160"/>
      <c r="BM473" s="160"/>
      <c r="BN473" s="160"/>
      <c r="BO473" s="160"/>
      <c r="BP473" s="160"/>
      <c r="BQ473" s="160"/>
      <c r="BR473" s="160"/>
      <c r="BS473" s="160"/>
      <c r="BT473" s="160"/>
      <c r="BU473" s="160"/>
      <c r="BV473" s="160"/>
      <c r="BW473" s="160"/>
      <c r="BX473" s="160"/>
      <c r="BY473" s="160"/>
      <c r="BZ473" s="160"/>
      <c r="CA473" s="160"/>
      <c r="CB473" s="160"/>
      <c r="CC473" s="160"/>
      <c r="CD473" s="160"/>
      <c r="CE473" s="160"/>
      <c r="CF473" s="160"/>
      <c r="CG473" s="160"/>
      <c r="CH473" s="160"/>
      <c r="CI473" s="160"/>
      <c r="CJ473" s="160"/>
      <c r="CK473" s="160"/>
      <c r="CL473" s="160"/>
      <c r="CM473" s="160"/>
      <c r="CN473" s="160"/>
      <c r="CO473" s="160"/>
      <c r="CP473" s="160"/>
      <c r="CQ473" s="160"/>
      <c r="CR473" s="160"/>
      <c r="CS473" s="160"/>
      <c r="CT473" s="160"/>
      <c r="CU473" s="160"/>
      <c r="CV473" s="160"/>
      <c r="CW473" s="160"/>
      <c r="CX473" s="160"/>
      <c r="CY473" s="160"/>
      <c r="CZ473" s="160"/>
      <c r="DA473" s="160"/>
      <c r="DB473" s="160"/>
      <c r="DC473" s="160"/>
      <c r="DD473" s="160"/>
      <c r="DE473" s="160"/>
      <c r="DF473" s="160"/>
      <c r="DG473" s="160"/>
      <c r="DH473" s="160"/>
      <c r="DI473" s="160"/>
      <c r="DJ473" s="160"/>
      <c r="DK473" s="160"/>
      <c r="DL473" s="160"/>
      <c r="DM473" s="160"/>
      <c r="DN473" s="160"/>
      <c r="DO473" s="160"/>
      <c r="DP473" s="160"/>
      <c r="DQ473" s="160"/>
      <c r="DR473" s="160"/>
      <c r="DS473" s="160"/>
      <c r="DT473" s="160"/>
      <c r="DU473" s="160"/>
      <c r="DV473" s="160"/>
      <c r="DW473" s="160"/>
      <c r="DX473" s="160"/>
      <c r="DY473" s="160"/>
      <c r="DZ473" s="160"/>
      <c r="EA473" s="160"/>
      <c r="EB473" s="160"/>
      <c r="EC473" s="160"/>
      <c r="ED473" s="160"/>
      <c r="EE473" s="160"/>
      <c r="EF473" s="160"/>
      <c r="EG473" s="160"/>
    </row>
    <row r="474" spans="29:137" s="162" customFormat="1">
      <c r="AC474" s="171"/>
      <c r="AD474" s="164"/>
      <c r="AE474" s="160"/>
      <c r="AF474" s="160"/>
      <c r="AG474" s="160"/>
      <c r="AH474" s="160"/>
      <c r="AI474" s="160"/>
      <c r="AJ474" s="160"/>
      <c r="AK474" s="160"/>
      <c r="AL474" s="160"/>
      <c r="AM474" s="160"/>
      <c r="AN474" s="160"/>
      <c r="AO474" s="160"/>
      <c r="AP474" s="160"/>
      <c r="AQ474" s="160"/>
      <c r="AR474" s="160"/>
      <c r="AS474" s="160"/>
      <c r="AT474" s="160"/>
      <c r="AU474" s="160"/>
      <c r="AV474" s="160"/>
      <c r="AW474" s="160"/>
      <c r="AX474" s="160"/>
      <c r="AY474" s="160"/>
      <c r="AZ474" s="160"/>
      <c r="BA474" s="160"/>
      <c r="BB474" s="160"/>
      <c r="BC474" s="160"/>
      <c r="BD474" s="160"/>
      <c r="BE474" s="160"/>
      <c r="BF474" s="160"/>
      <c r="BG474" s="160"/>
      <c r="BH474" s="160"/>
      <c r="BI474" s="160"/>
      <c r="BJ474" s="160"/>
      <c r="BK474" s="160"/>
      <c r="BL474" s="160"/>
      <c r="BM474" s="160"/>
      <c r="BN474" s="160"/>
      <c r="BO474" s="160"/>
      <c r="BP474" s="160"/>
      <c r="BQ474" s="160"/>
      <c r="BR474" s="160"/>
      <c r="BS474" s="160"/>
      <c r="BT474" s="160"/>
      <c r="BU474" s="160"/>
      <c r="BV474" s="160"/>
      <c r="BW474" s="160"/>
      <c r="BX474" s="160"/>
      <c r="BY474" s="160"/>
      <c r="BZ474" s="160"/>
      <c r="CA474" s="160"/>
      <c r="CB474" s="160"/>
      <c r="CC474" s="160"/>
      <c r="CD474" s="160"/>
      <c r="CE474" s="160"/>
      <c r="CF474" s="160"/>
      <c r="CG474" s="160"/>
      <c r="CH474" s="160"/>
      <c r="CI474" s="160"/>
      <c r="CJ474" s="160"/>
      <c r="CK474" s="160"/>
      <c r="CL474" s="160"/>
      <c r="CM474" s="160"/>
      <c r="CN474" s="160"/>
      <c r="CO474" s="160"/>
      <c r="CP474" s="160"/>
      <c r="CQ474" s="160"/>
      <c r="CR474" s="160"/>
      <c r="CS474" s="160"/>
      <c r="CT474" s="160"/>
      <c r="CU474" s="160"/>
      <c r="CV474" s="160"/>
      <c r="CW474" s="160"/>
      <c r="CX474" s="160"/>
      <c r="CY474" s="160"/>
      <c r="CZ474" s="160"/>
      <c r="DA474" s="160"/>
      <c r="DB474" s="160"/>
      <c r="DC474" s="160"/>
      <c r="DD474" s="160"/>
      <c r="DE474" s="160"/>
      <c r="DF474" s="160"/>
      <c r="DG474" s="160"/>
      <c r="DH474" s="160"/>
      <c r="DI474" s="160"/>
      <c r="DJ474" s="160"/>
      <c r="DK474" s="160"/>
      <c r="DL474" s="160"/>
      <c r="DM474" s="160"/>
      <c r="DN474" s="160"/>
      <c r="DO474" s="160"/>
      <c r="DP474" s="160"/>
      <c r="DQ474" s="160"/>
      <c r="DR474" s="160"/>
      <c r="DS474" s="160"/>
      <c r="DT474" s="160"/>
      <c r="DU474" s="160"/>
      <c r="DV474" s="160"/>
      <c r="DW474" s="160"/>
      <c r="DX474" s="160"/>
      <c r="DY474" s="160"/>
      <c r="DZ474" s="160"/>
      <c r="EA474" s="160"/>
      <c r="EB474" s="160"/>
      <c r="EC474" s="160"/>
      <c r="ED474" s="160"/>
      <c r="EE474" s="160"/>
      <c r="EF474" s="160"/>
      <c r="EG474" s="160"/>
    </row>
    <row r="475" spans="29:137" s="162" customFormat="1">
      <c r="AC475" s="171"/>
      <c r="AD475" s="164"/>
      <c r="AE475" s="160"/>
      <c r="AF475" s="160"/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60"/>
      <c r="BP475" s="160"/>
      <c r="BQ475" s="160"/>
      <c r="BR475" s="160"/>
      <c r="BS475" s="160"/>
      <c r="BT475" s="160"/>
      <c r="BU475" s="160"/>
      <c r="BV475" s="160"/>
      <c r="BW475" s="160"/>
      <c r="BX475" s="160"/>
      <c r="BY475" s="160"/>
      <c r="BZ475" s="160"/>
      <c r="CA475" s="160"/>
      <c r="CB475" s="160"/>
      <c r="CC475" s="160"/>
      <c r="CD475" s="160"/>
      <c r="CE475" s="160"/>
      <c r="CF475" s="160"/>
      <c r="CG475" s="160"/>
      <c r="CH475" s="160"/>
      <c r="CI475" s="160"/>
      <c r="CJ475" s="160"/>
      <c r="CK475" s="160"/>
      <c r="CL475" s="160"/>
      <c r="CM475" s="160"/>
      <c r="CN475" s="160"/>
      <c r="CO475" s="160"/>
      <c r="CP475" s="160"/>
      <c r="CQ475" s="160"/>
      <c r="CR475" s="160"/>
      <c r="CS475" s="160"/>
      <c r="CT475" s="160"/>
      <c r="CU475" s="160"/>
      <c r="CV475" s="160"/>
      <c r="CW475" s="160"/>
      <c r="CX475" s="160"/>
      <c r="CY475" s="160"/>
      <c r="CZ475" s="160"/>
      <c r="DA475" s="160"/>
      <c r="DB475" s="160"/>
      <c r="DC475" s="160"/>
      <c r="DD475" s="160"/>
      <c r="DE475" s="160"/>
      <c r="DF475" s="160"/>
      <c r="DG475" s="160"/>
      <c r="DH475" s="160"/>
      <c r="DI475" s="160"/>
      <c r="DJ475" s="160"/>
      <c r="DK475" s="160"/>
      <c r="DL475" s="160"/>
      <c r="DM475" s="160"/>
      <c r="DN475" s="160"/>
      <c r="DO475" s="160"/>
      <c r="DP475" s="160"/>
      <c r="DQ475" s="160"/>
      <c r="DR475" s="160"/>
      <c r="DS475" s="160"/>
      <c r="DT475" s="160"/>
      <c r="DU475" s="160"/>
      <c r="DV475" s="160"/>
      <c r="DW475" s="160"/>
      <c r="DX475" s="160"/>
      <c r="DY475" s="160"/>
      <c r="DZ475" s="160"/>
      <c r="EA475" s="160"/>
      <c r="EB475" s="160"/>
      <c r="EC475" s="160"/>
      <c r="ED475" s="160"/>
      <c r="EE475" s="160"/>
      <c r="EF475" s="160"/>
      <c r="EG475" s="160"/>
    </row>
    <row r="476" spans="29:137" s="162" customFormat="1">
      <c r="AC476" s="171"/>
      <c r="AD476" s="164"/>
      <c r="AE476" s="160"/>
      <c r="AF476" s="160"/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60"/>
      <c r="BP476" s="160"/>
      <c r="BQ476" s="160"/>
      <c r="BR476" s="160"/>
      <c r="BS476" s="160"/>
      <c r="BT476" s="160"/>
      <c r="BU476" s="160"/>
      <c r="BV476" s="160"/>
      <c r="BW476" s="160"/>
      <c r="BX476" s="160"/>
      <c r="BY476" s="160"/>
      <c r="BZ476" s="160"/>
      <c r="CA476" s="160"/>
      <c r="CB476" s="160"/>
      <c r="CC476" s="160"/>
      <c r="CD476" s="160"/>
      <c r="CE476" s="160"/>
      <c r="CF476" s="160"/>
      <c r="CG476" s="160"/>
      <c r="CH476" s="160"/>
      <c r="CI476" s="160"/>
      <c r="CJ476" s="160"/>
      <c r="CK476" s="160"/>
      <c r="CL476" s="160"/>
      <c r="CM476" s="160"/>
      <c r="CN476" s="160"/>
      <c r="CO476" s="160"/>
      <c r="CP476" s="160"/>
      <c r="CQ476" s="160"/>
      <c r="CR476" s="160"/>
      <c r="CS476" s="160"/>
      <c r="CT476" s="160"/>
      <c r="CU476" s="160"/>
      <c r="CV476" s="160"/>
      <c r="CW476" s="160"/>
      <c r="CX476" s="160"/>
      <c r="CY476" s="160"/>
      <c r="CZ476" s="160"/>
      <c r="DA476" s="160"/>
      <c r="DB476" s="160"/>
      <c r="DC476" s="160"/>
      <c r="DD476" s="160"/>
      <c r="DE476" s="160"/>
      <c r="DF476" s="160"/>
      <c r="DG476" s="160"/>
      <c r="DH476" s="160"/>
      <c r="DI476" s="160"/>
      <c r="DJ476" s="160"/>
      <c r="DK476" s="160"/>
      <c r="DL476" s="160"/>
      <c r="DM476" s="160"/>
      <c r="DN476" s="160"/>
      <c r="DO476" s="160"/>
      <c r="DP476" s="160"/>
      <c r="DQ476" s="160"/>
      <c r="DR476" s="160"/>
      <c r="DS476" s="160"/>
      <c r="DT476" s="160"/>
      <c r="DU476" s="160"/>
      <c r="DV476" s="160"/>
      <c r="DW476" s="160"/>
      <c r="DX476" s="160"/>
      <c r="DY476" s="160"/>
      <c r="DZ476" s="160"/>
      <c r="EA476" s="160"/>
      <c r="EB476" s="160"/>
      <c r="EC476" s="160"/>
      <c r="ED476" s="160"/>
      <c r="EE476" s="160"/>
      <c r="EF476" s="160"/>
      <c r="EG476" s="160"/>
    </row>
    <row r="477" spans="29:137" s="162" customFormat="1">
      <c r="AC477" s="171"/>
      <c r="AD477" s="164"/>
      <c r="AE477" s="160"/>
      <c r="AF477" s="160"/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60"/>
      <c r="BP477" s="160"/>
      <c r="BQ477" s="160"/>
      <c r="BR477" s="160"/>
      <c r="BS477" s="160"/>
      <c r="BT477" s="160"/>
      <c r="BU477" s="160"/>
      <c r="BV477" s="160"/>
      <c r="BW477" s="160"/>
      <c r="BX477" s="160"/>
      <c r="BY477" s="160"/>
      <c r="BZ477" s="160"/>
      <c r="CA477" s="160"/>
      <c r="CB477" s="160"/>
      <c r="CC477" s="160"/>
      <c r="CD477" s="160"/>
      <c r="CE477" s="160"/>
      <c r="CF477" s="160"/>
      <c r="CG477" s="160"/>
      <c r="CH477" s="160"/>
      <c r="CI477" s="160"/>
      <c r="CJ477" s="160"/>
      <c r="CK477" s="160"/>
      <c r="CL477" s="160"/>
      <c r="CM477" s="160"/>
      <c r="CN477" s="160"/>
      <c r="CO477" s="160"/>
      <c r="CP477" s="160"/>
      <c r="CQ477" s="160"/>
      <c r="CR477" s="160"/>
      <c r="CS477" s="160"/>
      <c r="CT477" s="160"/>
      <c r="CU477" s="160"/>
      <c r="CV477" s="160"/>
      <c r="CW477" s="160"/>
      <c r="CX477" s="160"/>
      <c r="CY477" s="160"/>
      <c r="CZ477" s="160"/>
      <c r="DA477" s="160"/>
      <c r="DB477" s="160"/>
      <c r="DC477" s="160"/>
      <c r="DD477" s="160"/>
      <c r="DE477" s="160"/>
      <c r="DF477" s="160"/>
      <c r="DG477" s="160"/>
      <c r="DH477" s="160"/>
      <c r="DI477" s="160"/>
      <c r="DJ477" s="160"/>
      <c r="DK477" s="160"/>
      <c r="DL477" s="160"/>
      <c r="DM477" s="160"/>
      <c r="DN477" s="160"/>
      <c r="DO477" s="160"/>
      <c r="DP477" s="160"/>
      <c r="DQ477" s="160"/>
      <c r="DR477" s="160"/>
      <c r="DS477" s="160"/>
      <c r="DT477" s="160"/>
      <c r="DU477" s="160"/>
      <c r="DV477" s="160"/>
      <c r="DW477" s="160"/>
      <c r="DX477" s="160"/>
      <c r="DY477" s="160"/>
      <c r="DZ477" s="160"/>
      <c r="EA477" s="160"/>
      <c r="EB477" s="160"/>
      <c r="EC477" s="160"/>
      <c r="ED477" s="160"/>
      <c r="EE477" s="160"/>
      <c r="EF477" s="160"/>
      <c r="EG477" s="160"/>
    </row>
    <row r="478" spans="29:137" s="162" customFormat="1">
      <c r="AC478" s="171"/>
      <c r="AD478" s="164"/>
      <c r="AE478" s="160"/>
      <c r="AF478" s="160"/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60"/>
      <c r="BP478" s="160"/>
      <c r="BQ478" s="160"/>
      <c r="BR478" s="160"/>
      <c r="BS478" s="160"/>
      <c r="BT478" s="160"/>
      <c r="BU478" s="160"/>
      <c r="BV478" s="160"/>
      <c r="BW478" s="160"/>
      <c r="BX478" s="160"/>
      <c r="BY478" s="160"/>
      <c r="BZ478" s="160"/>
      <c r="CA478" s="160"/>
      <c r="CB478" s="160"/>
      <c r="CC478" s="160"/>
      <c r="CD478" s="160"/>
      <c r="CE478" s="160"/>
      <c r="CF478" s="160"/>
      <c r="CG478" s="160"/>
      <c r="CH478" s="160"/>
      <c r="CI478" s="160"/>
      <c r="CJ478" s="160"/>
      <c r="CK478" s="160"/>
      <c r="CL478" s="160"/>
      <c r="CM478" s="160"/>
      <c r="CN478" s="160"/>
      <c r="CO478" s="160"/>
      <c r="CP478" s="160"/>
      <c r="CQ478" s="160"/>
      <c r="CR478" s="160"/>
      <c r="CS478" s="160"/>
      <c r="CT478" s="160"/>
      <c r="CU478" s="160"/>
      <c r="CV478" s="160"/>
      <c r="CW478" s="160"/>
      <c r="CX478" s="160"/>
      <c r="CY478" s="160"/>
      <c r="CZ478" s="160"/>
      <c r="DA478" s="160"/>
      <c r="DB478" s="160"/>
      <c r="DC478" s="160"/>
      <c r="DD478" s="160"/>
      <c r="DE478" s="160"/>
      <c r="DF478" s="160"/>
      <c r="DG478" s="160"/>
      <c r="DH478" s="160"/>
      <c r="DI478" s="160"/>
      <c r="DJ478" s="160"/>
      <c r="DK478" s="160"/>
      <c r="DL478" s="160"/>
      <c r="DM478" s="160"/>
      <c r="DN478" s="160"/>
      <c r="DO478" s="160"/>
      <c r="DP478" s="160"/>
      <c r="DQ478" s="160"/>
      <c r="DR478" s="160"/>
      <c r="DS478" s="160"/>
      <c r="DT478" s="160"/>
      <c r="DU478" s="160"/>
      <c r="DV478" s="160"/>
      <c r="DW478" s="160"/>
      <c r="DX478" s="160"/>
      <c r="DY478" s="160"/>
      <c r="DZ478" s="160"/>
      <c r="EA478" s="160"/>
      <c r="EB478" s="160"/>
      <c r="EC478" s="160"/>
      <c r="ED478" s="160"/>
      <c r="EE478" s="160"/>
      <c r="EF478" s="160"/>
      <c r="EG478" s="160"/>
    </row>
    <row r="479" spans="29:137" s="162" customFormat="1">
      <c r="AC479" s="171"/>
      <c r="AD479" s="164"/>
      <c r="AE479" s="160"/>
      <c r="AF479" s="160"/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60"/>
      <c r="BP479" s="160"/>
      <c r="BQ479" s="160"/>
      <c r="BR479" s="160"/>
      <c r="BS479" s="160"/>
      <c r="BT479" s="160"/>
      <c r="BU479" s="160"/>
      <c r="BV479" s="160"/>
      <c r="BW479" s="160"/>
      <c r="BX479" s="160"/>
      <c r="BY479" s="160"/>
      <c r="BZ479" s="160"/>
      <c r="CA479" s="160"/>
      <c r="CB479" s="160"/>
      <c r="CC479" s="160"/>
      <c r="CD479" s="160"/>
      <c r="CE479" s="160"/>
      <c r="CF479" s="160"/>
      <c r="CG479" s="160"/>
      <c r="CH479" s="160"/>
      <c r="CI479" s="160"/>
      <c r="CJ479" s="160"/>
      <c r="CK479" s="160"/>
      <c r="CL479" s="160"/>
      <c r="CM479" s="160"/>
      <c r="CN479" s="160"/>
      <c r="CO479" s="160"/>
      <c r="CP479" s="160"/>
      <c r="CQ479" s="160"/>
      <c r="CR479" s="160"/>
      <c r="CS479" s="160"/>
      <c r="CT479" s="160"/>
      <c r="CU479" s="160"/>
      <c r="CV479" s="160"/>
      <c r="CW479" s="160"/>
      <c r="CX479" s="160"/>
      <c r="CY479" s="160"/>
      <c r="CZ479" s="160"/>
      <c r="DA479" s="160"/>
      <c r="DB479" s="160"/>
      <c r="DC479" s="160"/>
      <c r="DD479" s="160"/>
      <c r="DE479" s="160"/>
      <c r="DF479" s="160"/>
      <c r="DG479" s="160"/>
      <c r="DH479" s="160"/>
      <c r="DI479" s="160"/>
      <c r="DJ479" s="160"/>
      <c r="DK479" s="160"/>
      <c r="DL479" s="160"/>
      <c r="DM479" s="160"/>
      <c r="DN479" s="160"/>
      <c r="DO479" s="160"/>
      <c r="DP479" s="160"/>
      <c r="DQ479" s="160"/>
      <c r="DR479" s="160"/>
      <c r="DS479" s="160"/>
      <c r="DT479" s="160"/>
      <c r="DU479" s="160"/>
      <c r="DV479" s="160"/>
      <c r="DW479" s="160"/>
      <c r="DX479" s="160"/>
      <c r="DY479" s="160"/>
      <c r="DZ479" s="160"/>
      <c r="EA479" s="160"/>
      <c r="EB479" s="160"/>
      <c r="EC479" s="160"/>
      <c r="ED479" s="160"/>
      <c r="EE479" s="160"/>
      <c r="EF479" s="160"/>
      <c r="EG479" s="160"/>
    </row>
    <row r="480" spans="29:137" s="162" customFormat="1">
      <c r="AC480" s="171"/>
      <c r="AD480" s="164"/>
      <c r="AE480" s="160"/>
      <c r="AF480" s="160"/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60"/>
      <c r="BP480" s="160"/>
      <c r="BQ480" s="160"/>
      <c r="BR480" s="160"/>
      <c r="BS480" s="160"/>
      <c r="BT480" s="160"/>
      <c r="BU480" s="160"/>
      <c r="BV480" s="160"/>
      <c r="BW480" s="160"/>
      <c r="BX480" s="160"/>
      <c r="BY480" s="160"/>
      <c r="BZ480" s="160"/>
      <c r="CA480" s="160"/>
      <c r="CB480" s="160"/>
      <c r="CC480" s="160"/>
      <c r="CD480" s="160"/>
      <c r="CE480" s="160"/>
      <c r="CF480" s="160"/>
      <c r="CG480" s="160"/>
      <c r="CH480" s="160"/>
      <c r="CI480" s="160"/>
      <c r="CJ480" s="160"/>
      <c r="CK480" s="160"/>
      <c r="CL480" s="160"/>
      <c r="CM480" s="160"/>
      <c r="CN480" s="160"/>
      <c r="CO480" s="160"/>
      <c r="CP480" s="160"/>
      <c r="CQ480" s="160"/>
      <c r="CR480" s="160"/>
      <c r="CS480" s="160"/>
      <c r="CT480" s="160"/>
      <c r="CU480" s="160"/>
      <c r="CV480" s="160"/>
      <c r="CW480" s="160"/>
      <c r="CX480" s="160"/>
      <c r="CY480" s="160"/>
      <c r="CZ480" s="160"/>
      <c r="DA480" s="160"/>
      <c r="DB480" s="160"/>
      <c r="DC480" s="160"/>
      <c r="DD480" s="160"/>
      <c r="DE480" s="160"/>
      <c r="DF480" s="160"/>
      <c r="DG480" s="160"/>
      <c r="DH480" s="160"/>
      <c r="DI480" s="160"/>
      <c r="DJ480" s="160"/>
      <c r="DK480" s="160"/>
      <c r="DL480" s="160"/>
      <c r="DM480" s="160"/>
      <c r="DN480" s="160"/>
      <c r="DO480" s="160"/>
      <c r="DP480" s="160"/>
      <c r="DQ480" s="160"/>
      <c r="DR480" s="160"/>
      <c r="DS480" s="160"/>
      <c r="DT480" s="160"/>
      <c r="DU480" s="160"/>
      <c r="DV480" s="160"/>
      <c r="DW480" s="160"/>
      <c r="DX480" s="160"/>
      <c r="DY480" s="160"/>
      <c r="DZ480" s="160"/>
      <c r="EA480" s="160"/>
      <c r="EB480" s="160"/>
      <c r="EC480" s="160"/>
      <c r="ED480" s="160"/>
      <c r="EE480" s="160"/>
      <c r="EF480" s="160"/>
      <c r="EG480" s="160"/>
    </row>
    <row r="481" spans="28:137" s="162" customFormat="1">
      <c r="AC481" s="171"/>
      <c r="AD481" s="164"/>
      <c r="AE481" s="160"/>
      <c r="AF481" s="160"/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60"/>
      <c r="BP481" s="160"/>
      <c r="BQ481" s="160"/>
      <c r="BR481" s="160"/>
      <c r="BS481" s="160"/>
      <c r="BT481" s="160"/>
      <c r="BU481" s="160"/>
      <c r="BV481" s="160"/>
      <c r="BW481" s="160"/>
      <c r="BX481" s="160"/>
      <c r="BY481" s="160"/>
      <c r="BZ481" s="160"/>
      <c r="CA481" s="160"/>
      <c r="CB481" s="160"/>
      <c r="CC481" s="160"/>
      <c r="CD481" s="160"/>
      <c r="CE481" s="160"/>
      <c r="CF481" s="160"/>
      <c r="CG481" s="160"/>
      <c r="CH481" s="160"/>
      <c r="CI481" s="160"/>
      <c r="CJ481" s="160"/>
      <c r="CK481" s="160"/>
      <c r="CL481" s="160"/>
      <c r="CM481" s="160"/>
      <c r="CN481" s="160"/>
      <c r="CO481" s="160"/>
      <c r="CP481" s="160"/>
      <c r="CQ481" s="160"/>
      <c r="CR481" s="160"/>
      <c r="CS481" s="160"/>
      <c r="CT481" s="160"/>
      <c r="CU481" s="160"/>
      <c r="CV481" s="160"/>
      <c r="CW481" s="160"/>
      <c r="CX481" s="160"/>
      <c r="CY481" s="160"/>
      <c r="CZ481" s="160"/>
      <c r="DA481" s="160"/>
      <c r="DB481" s="160"/>
      <c r="DC481" s="160"/>
      <c r="DD481" s="160"/>
      <c r="DE481" s="160"/>
      <c r="DF481" s="160"/>
      <c r="DG481" s="160"/>
      <c r="DH481" s="160"/>
      <c r="DI481" s="160"/>
      <c r="DJ481" s="160"/>
      <c r="DK481" s="160"/>
      <c r="DL481" s="160"/>
      <c r="DM481" s="160"/>
      <c r="DN481" s="160"/>
      <c r="DO481" s="160"/>
      <c r="DP481" s="160"/>
      <c r="DQ481" s="160"/>
      <c r="DR481" s="160"/>
      <c r="DS481" s="160"/>
      <c r="DT481" s="160"/>
      <c r="DU481" s="160"/>
      <c r="DV481" s="160"/>
      <c r="DW481" s="160"/>
      <c r="DX481" s="160"/>
      <c r="DY481" s="160"/>
      <c r="DZ481" s="160"/>
      <c r="EA481" s="160"/>
      <c r="EB481" s="160"/>
      <c r="EC481" s="160"/>
      <c r="ED481" s="160"/>
      <c r="EE481" s="160"/>
      <c r="EF481" s="160"/>
      <c r="EG481" s="160"/>
    </row>
    <row r="482" spans="28:137" s="162" customFormat="1">
      <c r="AC482" s="171"/>
      <c r="AD482" s="164"/>
      <c r="AE482" s="160"/>
      <c r="AF482" s="160"/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60"/>
      <c r="BP482" s="160"/>
      <c r="BQ482" s="160"/>
      <c r="BR482" s="160"/>
      <c r="BS482" s="160"/>
      <c r="BT482" s="160"/>
      <c r="BU482" s="160"/>
      <c r="BV482" s="160"/>
      <c r="BW482" s="160"/>
      <c r="BX482" s="160"/>
      <c r="BY482" s="160"/>
      <c r="BZ482" s="160"/>
      <c r="CA482" s="160"/>
      <c r="CB482" s="160"/>
      <c r="CC482" s="160"/>
      <c r="CD482" s="160"/>
      <c r="CE482" s="160"/>
      <c r="CF482" s="160"/>
      <c r="CG482" s="160"/>
      <c r="CH482" s="160"/>
      <c r="CI482" s="160"/>
      <c r="CJ482" s="160"/>
      <c r="CK482" s="160"/>
      <c r="CL482" s="160"/>
      <c r="CM482" s="160"/>
      <c r="CN482" s="160"/>
      <c r="CO482" s="160"/>
      <c r="CP482" s="160"/>
      <c r="CQ482" s="160"/>
      <c r="CR482" s="160"/>
      <c r="CS482" s="160"/>
      <c r="CT482" s="160"/>
      <c r="CU482" s="160"/>
      <c r="CV482" s="160"/>
      <c r="CW482" s="160"/>
      <c r="CX482" s="160"/>
      <c r="CY482" s="160"/>
      <c r="CZ482" s="160"/>
      <c r="DA482" s="160"/>
      <c r="DB482" s="160"/>
      <c r="DC482" s="160"/>
      <c r="DD482" s="160"/>
      <c r="DE482" s="160"/>
      <c r="DF482" s="160"/>
      <c r="DG482" s="160"/>
      <c r="DH482" s="160"/>
      <c r="DI482" s="160"/>
      <c r="DJ482" s="160"/>
      <c r="DK482" s="160"/>
      <c r="DL482" s="160"/>
      <c r="DM482" s="160"/>
      <c r="DN482" s="160"/>
      <c r="DO482" s="160"/>
      <c r="DP482" s="160"/>
      <c r="DQ482" s="160"/>
      <c r="DR482" s="160"/>
      <c r="DS482" s="160"/>
      <c r="DT482" s="160"/>
      <c r="DU482" s="160"/>
      <c r="DV482" s="160"/>
      <c r="DW482" s="160"/>
      <c r="DX482" s="160"/>
      <c r="DY482" s="160"/>
      <c r="DZ482" s="160"/>
      <c r="EA482" s="160"/>
      <c r="EB482" s="160"/>
      <c r="EC482" s="160"/>
      <c r="ED482" s="160"/>
      <c r="EE482" s="160"/>
      <c r="EF482" s="160"/>
      <c r="EG482" s="160"/>
    </row>
    <row r="483" spans="28:137" s="162" customFormat="1">
      <c r="AC483" s="171"/>
      <c r="AD483" s="164"/>
      <c r="AE483" s="160"/>
      <c r="AF483" s="160"/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60"/>
      <c r="BP483" s="160"/>
      <c r="BQ483" s="160"/>
      <c r="BR483" s="160"/>
      <c r="BS483" s="160"/>
      <c r="BT483" s="160"/>
      <c r="BU483" s="160"/>
      <c r="BV483" s="160"/>
      <c r="BW483" s="160"/>
      <c r="BX483" s="160"/>
      <c r="BY483" s="160"/>
      <c r="BZ483" s="160"/>
      <c r="CA483" s="160"/>
      <c r="CB483" s="160"/>
      <c r="CC483" s="160"/>
      <c r="CD483" s="160"/>
      <c r="CE483" s="160"/>
      <c r="CF483" s="160"/>
      <c r="CG483" s="160"/>
      <c r="CH483" s="160"/>
      <c r="CI483" s="160"/>
      <c r="CJ483" s="160"/>
      <c r="CK483" s="160"/>
      <c r="CL483" s="160"/>
      <c r="CM483" s="160"/>
      <c r="CN483" s="160"/>
      <c r="CO483" s="160"/>
      <c r="CP483" s="160"/>
      <c r="CQ483" s="160"/>
      <c r="CR483" s="160"/>
      <c r="CS483" s="160"/>
      <c r="CT483" s="160"/>
      <c r="CU483" s="160"/>
      <c r="CV483" s="160"/>
      <c r="CW483" s="160"/>
      <c r="CX483" s="160"/>
      <c r="CY483" s="160"/>
      <c r="CZ483" s="160"/>
      <c r="DA483" s="160"/>
      <c r="DB483" s="160"/>
      <c r="DC483" s="160"/>
      <c r="DD483" s="160"/>
      <c r="DE483" s="160"/>
      <c r="DF483" s="160"/>
      <c r="DG483" s="160"/>
      <c r="DH483" s="160"/>
      <c r="DI483" s="160"/>
      <c r="DJ483" s="160"/>
      <c r="DK483" s="160"/>
      <c r="DL483" s="160"/>
      <c r="DM483" s="160"/>
      <c r="DN483" s="160"/>
      <c r="DO483" s="160"/>
      <c r="DP483" s="160"/>
      <c r="DQ483" s="160"/>
      <c r="DR483" s="160"/>
      <c r="DS483" s="160"/>
      <c r="DT483" s="160"/>
      <c r="DU483" s="160"/>
      <c r="DV483" s="160"/>
      <c r="DW483" s="160"/>
      <c r="DX483" s="160"/>
      <c r="DY483" s="160"/>
      <c r="DZ483" s="160"/>
      <c r="EA483" s="160"/>
      <c r="EB483" s="160"/>
      <c r="EC483" s="160"/>
      <c r="ED483" s="160"/>
      <c r="EE483" s="160"/>
      <c r="EF483" s="160"/>
      <c r="EG483" s="160"/>
    </row>
    <row r="484" spans="28:137" s="162" customFormat="1">
      <c r="AC484" s="171"/>
      <c r="AD484" s="164"/>
      <c r="AE484" s="160"/>
      <c r="AF484" s="160"/>
      <c r="AG484" s="160"/>
      <c r="AH484" s="160"/>
      <c r="AI484" s="160"/>
      <c r="AJ484" s="160"/>
      <c r="AK484" s="160"/>
      <c r="AL484" s="160"/>
      <c r="AM484" s="160"/>
      <c r="AN484" s="160"/>
      <c r="AO484" s="160"/>
      <c r="AP484" s="160"/>
      <c r="AQ484" s="160"/>
      <c r="AR484" s="160"/>
      <c r="AS484" s="160"/>
      <c r="AT484" s="160"/>
      <c r="AU484" s="160"/>
      <c r="AV484" s="160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0"/>
      <c r="BN484" s="160"/>
      <c r="BO484" s="160"/>
      <c r="BP484" s="160"/>
      <c r="BQ484" s="160"/>
      <c r="BR484" s="160"/>
      <c r="BS484" s="160"/>
      <c r="BT484" s="160"/>
      <c r="BU484" s="160"/>
      <c r="BV484" s="160"/>
      <c r="BW484" s="160"/>
      <c r="BX484" s="160"/>
      <c r="BY484" s="160"/>
      <c r="BZ484" s="160"/>
      <c r="CA484" s="160"/>
      <c r="CB484" s="160"/>
      <c r="CC484" s="160"/>
      <c r="CD484" s="160"/>
      <c r="CE484" s="160"/>
      <c r="CF484" s="160"/>
      <c r="CG484" s="160"/>
      <c r="CH484" s="160"/>
      <c r="CI484" s="160"/>
      <c r="CJ484" s="160"/>
      <c r="CK484" s="160"/>
      <c r="CL484" s="160"/>
      <c r="CM484" s="160"/>
      <c r="CN484" s="160"/>
      <c r="CO484" s="160"/>
      <c r="CP484" s="160"/>
      <c r="CQ484" s="160"/>
      <c r="CR484" s="160"/>
      <c r="CS484" s="160"/>
      <c r="CT484" s="160"/>
      <c r="CU484" s="160"/>
      <c r="CV484" s="160"/>
      <c r="CW484" s="160"/>
      <c r="CX484" s="160"/>
      <c r="CY484" s="160"/>
      <c r="CZ484" s="160"/>
      <c r="DA484" s="160"/>
      <c r="DB484" s="160"/>
      <c r="DC484" s="160"/>
      <c r="DD484" s="160"/>
      <c r="DE484" s="160"/>
      <c r="DF484" s="160"/>
      <c r="DG484" s="160"/>
      <c r="DH484" s="160"/>
      <c r="DI484" s="160"/>
      <c r="DJ484" s="160"/>
      <c r="DK484" s="160"/>
      <c r="DL484" s="160"/>
      <c r="DM484" s="160"/>
      <c r="DN484" s="160"/>
      <c r="DO484" s="160"/>
      <c r="DP484" s="160"/>
      <c r="DQ484" s="160"/>
      <c r="DR484" s="160"/>
      <c r="DS484" s="160"/>
      <c r="DT484" s="160"/>
      <c r="DU484" s="160"/>
      <c r="DV484" s="160"/>
      <c r="DW484" s="160"/>
      <c r="DX484" s="160"/>
      <c r="DY484" s="160"/>
      <c r="DZ484" s="160"/>
      <c r="EA484" s="160"/>
      <c r="EB484" s="160"/>
      <c r="EC484" s="160"/>
      <c r="ED484" s="160"/>
      <c r="EE484" s="160"/>
      <c r="EF484" s="160"/>
      <c r="EG484" s="160"/>
    </row>
    <row r="485" spans="28:137" s="162" customFormat="1">
      <c r="AC485" s="171"/>
      <c r="AD485" s="164"/>
      <c r="AE485" s="160"/>
      <c r="AF485" s="160"/>
      <c r="AG485" s="160"/>
      <c r="AH485" s="160"/>
      <c r="AI485" s="160"/>
      <c r="AJ485" s="160"/>
      <c r="AK485" s="160"/>
      <c r="AL485" s="160"/>
      <c r="AM485" s="160"/>
      <c r="AN485" s="160"/>
      <c r="AO485" s="160"/>
      <c r="AP485" s="160"/>
      <c r="AQ485" s="160"/>
      <c r="AR485" s="160"/>
      <c r="AS485" s="160"/>
      <c r="AT485" s="160"/>
      <c r="AU485" s="160"/>
      <c r="AV485" s="160"/>
      <c r="AW485" s="160"/>
      <c r="AX485" s="160"/>
      <c r="AY485" s="160"/>
      <c r="AZ485" s="160"/>
      <c r="BA485" s="160"/>
      <c r="BB485" s="160"/>
      <c r="BC485" s="160"/>
      <c r="BD485" s="160"/>
      <c r="BE485" s="160"/>
      <c r="BF485" s="160"/>
      <c r="BG485" s="160"/>
      <c r="BH485" s="160"/>
      <c r="BI485" s="160"/>
      <c r="BJ485" s="160"/>
      <c r="BK485" s="160"/>
      <c r="BL485" s="160"/>
      <c r="BM485" s="160"/>
      <c r="BN485" s="160"/>
      <c r="BO485" s="160"/>
      <c r="BP485" s="160"/>
      <c r="BQ485" s="160"/>
      <c r="BR485" s="160"/>
      <c r="BS485" s="160"/>
      <c r="BT485" s="160"/>
      <c r="BU485" s="160"/>
      <c r="BV485" s="160"/>
      <c r="BW485" s="160"/>
      <c r="BX485" s="160"/>
      <c r="BY485" s="160"/>
      <c r="BZ485" s="160"/>
      <c r="CA485" s="160"/>
      <c r="CB485" s="160"/>
      <c r="CC485" s="160"/>
      <c r="CD485" s="160"/>
      <c r="CE485" s="160"/>
      <c r="CF485" s="160"/>
      <c r="CG485" s="160"/>
      <c r="CH485" s="160"/>
      <c r="CI485" s="160"/>
      <c r="CJ485" s="160"/>
      <c r="CK485" s="160"/>
      <c r="CL485" s="160"/>
      <c r="CM485" s="160"/>
      <c r="CN485" s="160"/>
      <c r="CO485" s="160"/>
      <c r="CP485" s="160"/>
      <c r="CQ485" s="160"/>
      <c r="CR485" s="160"/>
      <c r="CS485" s="160"/>
      <c r="CT485" s="160"/>
      <c r="CU485" s="160"/>
      <c r="CV485" s="160"/>
      <c r="CW485" s="160"/>
      <c r="CX485" s="160"/>
      <c r="CY485" s="160"/>
      <c r="CZ485" s="160"/>
      <c r="DA485" s="160"/>
      <c r="DB485" s="160"/>
      <c r="DC485" s="160"/>
      <c r="DD485" s="160"/>
      <c r="DE485" s="160"/>
      <c r="DF485" s="160"/>
      <c r="DG485" s="160"/>
      <c r="DH485" s="160"/>
      <c r="DI485" s="160"/>
      <c r="DJ485" s="160"/>
      <c r="DK485" s="160"/>
      <c r="DL485" s="160"/>
      <c r="DM485" s="160"/>
      <c r="DN485" s="160"/>
      <c r="DO485" s="160"/>
      <c r="DP485" s="160"/>
      <c r="DQ485" s="160"/>
      <c r="DR485" s="160"/>
      <c r="DS485" s="160"/>
      <c r="DT485" s="160"/>
      <c r="DU485" s="160"/>
      <c r="DV485" s="160"/>
      <c r="DW485" s="160"/>
      <c r="DX485" s="160"/>
      <c r="DY485" s="160"/>
      <c r="DZ485" s="160"/>
      <c r="EA485" s="160"/>
      <c r="EB485" s="160"/>
      <c r="EC485" s="160"/>
      <c r="ED485" s="160"/>
      <c r="EE485" s="160"/>
      <c r="EF485" s="160"/>
      <c r="EG485" s="160"/>
    </row>
    <row r="486" spans="28:137" s="162" customFormat="1">
      <c r="AC486" s="171"/>
      <c r="AD486" s="164"/>
      <c r="AE486" s="160"/>
      <c r="AF486" s="160"/>
      <c r="AG486" s="160"/>
      <c r="AH486" s="160"/>
      <c r="AI486" s="160"/>
      <c r="AJ486" s="160"/>
      <c r="AK486" s="160"/>
      <c r="AL486" s="160"/>
      <c r="AM486" s="160"/>
      <c r="AN486" s="160"/>
      <c r="AO486" s="160"/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/>
      <c r="BA486" s="160"/>
      <c r="BB486" s="160"/>
      <c r="BC486" s="160"/>
      <c r="BD486" s="160"/>
      <c r="BE486" s="160"/>
      <c r="BF486" s="160"/>
      <c r="BG486" s="160"/>
      <c r="BH486" s="160"/>
      <c r="BI486" s="160"/>
      <c r="BJ486" s="160"/>
      <c r="BK486" s="160"/>
      <c r="BL486" s="160"/>
      <c r="BM486" s="160"/>
      <c r="BN486" s="160"/>
      <c r="BO486" s="160"/>
      <c r="BP486" s="160"/>
      <c r="BQ486" s="160"/>
      <c r="BR486" s="160"/>
      <c r="BS486" s="160"/>
      <c r="BT486" s="160"/>
      <c r="BU486" s="160"/>
      <c r="BV486" s="160"/>
      <c r="BW486" s="160"/>
      <c r="BX486" s="160"/>
      <c r="BY486" s="160"/>
      <c r="BZ486" s="160"/>
      <c r="CA486" s="160"/>
      <c r="CB486" s="160"/>
      <c r="CC486" s="160"/>
      <c r="CD486" s="160"/>
      <c r="CE486" s="160"/>
      <c r="CF486" s="160"/>
      <c r="CG486" s="160"/>
      <c r="CH486" s="160"/>
      <c r="CI486" s="160"/>
      <c r="CJ486" s="160"/>
      <c r="CK486" s="160"/>
      <c r="CL486" s="160"/>
      <c r="CM486" s="160"/>
      <c r="CN486" s="160"/>
      <c r="CO486" s="160"/>
      <c r="CP486" s="160"/>
      <c r="CQ486" s="160"/>
      <c r="CR486" s="160"/>
      <c r="CS486" s="160"/>
      <c r="CT486" s="160"/>
      <c r="CU486" s="160"/>
      <c r="CV486" s="160"/>
      <c r="CW486" s="160"/>
      <c r="CX486" s="160"/>
      <c r="CY486" s="160"/>
      <c r="CZ486" s="160"/>
      <c r="DA486" s="160"/>
      <c r="DB486" s="160"/>
      <c r="DC486" s="160"/>
      <c r="DD486" s="160"/>
      <c r="DE486" s="160"/>
      <c r="DF486" s="160"/>
      <c r="DG486" s="160"/>
      <c r="DH486" s="160"/>
      <c r="DI486" s="160"/>
      <c r="DJ486" s="160"/>
      <c r="DK486" s="160"/>
      <c r="DL486" s="160"/>
      <c r="DM486" s="160"/>
      <c r="DN486" s="160"/>
      <c r="DO486" s="160"/>
      <c r="DP486" s="160"/>
      <c r="DQ486" s="160"/>
      <c r="DR486" s="160"/>
      <c r="DS486" s="160"/>
      <c r="DT486" s="160"/>
      <c r="DU486" s="160"/>
      <c r="DV486" s="160"/>
      <c r="DW486" s="160"/>
      <c r="DX486" s="160"/>
      <c r="DY486" s="160"/>
      <c r="DZ486" s="160"/>
      <c r="EA486" s="160"/>
      <c r="EB486" s="160"/>
      <c r="EC486" s="160"/>
      <c r="ED486" s="160"/>
      <c r="EE486" s="160"/>
      <c r="EF486" s="160"/>
      <c r="EG486" s="160"/>
    </row>
    <row r="487" spans="28:137" s="162" customFormat="1">
      <c r="AC487" s="171"/>
      <c r="AD487" s="164"/>
      <c r="AE487" s="160"/>
      <c r="AF487" s="160"/>
      <c r="AG487" s="160"/>
      <c r="AH487" s="160"/>
      <c r="AI487" s="160"/>
      <c r="AJ487" s="160"/>
      <c r="AK487" s="160"/>
      <c r="AL487" s="160"/>
      <c r="AM487" s="160"/>
      <c r="AN487" s="160"/>
      <c r="AO487" s="160"/>
      <c r="AP487" s="160"/>
      <c r="AQ487" s="160"/>
      <c r="AR487" s="160"/>
      <c r="AS487" s="160"/>
      <c r="AT487" s="160"/>
      <c r="AU487" s="160"/>
      <c r="AV487" s="160"/>
      <c r="AW487" s="160"/>
      <c r="AX487" s="160"/>
      <c r="AY487" s="160"/>
      <c r="AZ487" s="160"/>
      <c r="BA487" s="160"/>
      <c r="BB487" s="160"/>
      <c r="BC487" s="160"/>
      <c r="BD487" s="160"/>
      <c r="BE487" s="160"/>
      <c r="BF487" s="160"/>
      <c r="BG487" s="160"/>
      <c r="BH487" s="160"/>
      <c r="BI487" s="160"/>
      <c r="BJ487" s="160"/>
      <c r="BK487" s="160"/>
      <c r="BL487" s="160"/>
      <c r="BM487" s="160"/>
      <c r="BN487" s="160"/>
      <c r="BO487" s="160"/>
      <c r="BP487" s="160"/>
      <c r="BQ487" s="160"/>
      <c r="BR487" s="160"/>
      <c r="BS487" s="160"/>
      <c r="BT487" s="160"/>
      <c r="BU487" s="160"/>
      <c r="BV487" s="160"/>
      <c r="BW487" s="160"/>
      <c r="BX487" s="160"/>
      <c r="BY487" s="160"/>
      <c r="BZ487" s="160"/>
      <c r="CA487" s="160"/>
      <c r="CB487" s="160"/>
      <c r="CC487" s="160"/>
      <c r="CD487" s="160"/>
      <c r="CE487" s="160"/>
      <c r="CF487" s="160"/>
      <c r="CG487" s="160"/>
      <c r="CH487" s="160"/>
      <c r="CI487" s="160"/>
      <c r="CJ487" s="160"/>
      <c r="CK487" s="160"/>
      <c r="CL487" s="160"/>
      <c r="CM487" s="160"/>
      <c r="CN487" s="160"/>
      <c r="CO487" s="160"/>
      <c r="CP487" s="160"/>
      <c r="CQ487" s="160"/>
      <c r="CR487" s="160"/>
      <c r="CS487" s="160"/>
      <c r="CT487" s="160"/>
      <c r="CU487" s="160"/>
      <c r="CV487" s="160"/>
      <c r="CW487" s="160"/>
      <c r="CX487" s="160"/>
      <c r="CY487" s="160"/>
      <c r="CZ487" s="160"/>
      <c r="DA487" s="160"/>
      <c r="DB487" s="160"/>
      <c r="DC487" s="160"/>
      <c r="DD487" s="160"/>
      <c r="DE487" s="160"/>
      <c r="DF487" s="160"/>
      <c r="DG487" s="160"/>
      <c r="DH487" s="160"/>
      <c r="DI487" s="160"/>
      <c r="DJ487" s="160"/>
      <c r="DK487" s="160"/>
      <c r="DL487" s="160"/>
      <c r="DM487" s="160"/>
      <c r="DN487" s="160"/>
      <c r="DO487" s="160"/>
      <c r="DP487" s="160"/>
      <c r="DQ487" s="160"/>
      <c r="DR487" s="160"/>
      <c r="DS487" s="160"/>
      <c r="DT487" s="160"/>
      <c r="DU487" s="160"/>
      <c r="DV487" s="160"/>
      <c r="DW487" s="160"/>
      <c r="DX487" s="160"/>
      <c r="DY487" s="160"/>
      <c r="DZ487" s="160"/>
      <c r="EA487" s="160"/>
      <c r="EB487" s="160"/>
      <c r="EC487" s="160"/>
      <c r="ED487" s="160"/>
      <c r="EE487" s="160"/>
      <c r="EF487" s="160"/>
      <c r="EG487" s="160"/>
    </row>
    <row r="488" spans="28:137" s="162" customFormat="1">
      <c r="AC488" s="171"/>
      <c r="AD488" s="164"/>
      <c r="AE488" s="160"/>
      <c r="AF488" s="160"/>
      <c r="AG488" s="160"/>
      <c r="AH488" s="160"/>
      <c r="AI488" s="160"/>
      <c r="AJ488" s="160"/>
      <c r="AK488" s="160"/>
      <c r="AL488" s="160"/>
      <c r="AM488" s="160"/>
      <c r="AN488" s="160"/>
      <c r="AO488" s="160"/>
      <c r="AP488" s="160"/>
      <c r="AQ488" s="160"/>
      <c r="AR488" s="160"/>
      <c r="AS488" s="160"/>
      <c r="AT488" s="160"/>
      <c r="AU488" s="160"/>
      <c r="AV488" s="160"/>
      <c r="AW488" s="160"/>
      <c r="AX488" s="160"/>
      <c r="AY488" s="160"/>
      <c r="AZ488" s="160"/>
      <c r="BA488" s="160"/>
      <c r="BB488" s="160"/>
      <c r="BC488" s="160"/>
      <c r="BD488" s="160"/>
      <c r="BE488" s="160"/>
      <c r="BF488" s="160"/>
      <c r="BG488" s="160"/>
      <c r="BH488" s="160"/>
      <c r="BI488" s="160"/>
      <c r="BJ488" s="160"/>
      <c r="BK488" s="160"/>
      <c r="BL488" s="160"/>
      <c r="BM488" s="160"/>
      <c r="BN488" s="160"/>
      <c r="BO488" s="160"/>
      <c r="BP488" s="160"/>
      <c r="BQ488" s="160"/>
      <c r="BR488" s="160"/>
      <c r="BS488" s="160"/>
      <c r="BT488" s="160"/>
      <c r="BU488" s="160"/>
      <c r="BV488" s="160"/>
      <c r="BW488" s="160"/>
      <c r="BX488" s="160"/>
      <c r="BY488" s="160"/>
      <c r="BZ488" s="160"/>
      <c r="CA488" s="160"/>
      <c r="CB488" s="160"/>
      <c r="CC488" s="160"/>
      <c r="CD488" s="160"/>
      <c r="CE488" s="160"/>
      <c r="CF488" s="160"/>
      <c r="CG488" s="160"/>
      <c r="CH488" s="160"/>
      <c r="CI488" s="160"/>
      <c r="CJ488" s="160"/>
      <c r="CK488" s="160"/>
      <c r="CL488" s="160"/>
      <c r="CM488" s="160"/>
      <c r="CN488" s="160"/>
      <c r="CO488" s="160"/>
      <c r="CP488" s="160"/>
      <c r="CQ488" s="160"/>
      <c r="CR488" s="160"/>
      <c r="CS488" s="160"/>
      <c r="CT488" s="160"/>
      <c r="CU488" s="160"/>
      <c r="CV488" s="160"/>
      <c r="CW488" s="160"/>
      <c r="CX488" s="160"/>
      <c r="CY488" s="160"/>
      <c r="CZ488" s="160"/>
      <c r="DA488" s="160"/>
      <c r="DB488" s="160"/>
      <c r="DC488" s="160"/>
      <c r="DD488" s="160"/>
      <c r="DE488" s="160"/>
      <c r="DF488" s="160"/>
      <c r="DG488" s="160"/>
      <c r="DH488" s="160"/>
      <c r="DI488" s="160"/>
      <c r="DJ488" s="160"/>
      <c r="DK488" s="160"/>
      <c r="DL488" s="160"/>
      <c r="DM488" s="160"/>
      <c r="DN488" s="160"/>
      <c r="DO488" s="160"/>
      <c r="DP488" s="160"/>
      <c r="DQ488" s="160"/>
      <c r="DR488" s="160"/>
      <c r="DS488" s="160"/>
      <c r="DT488" s="160"/>
      <c r="DU488" s="160"/>
      <c r="DV488" s="160"/>
      <c r="DW488" s="160"/>
      <c r="DX488" s="160"/>
      <c r="DY488" s="160"/>
      <c r="DZ488" s="160"/>
      <c r="EA488" s="160"/>
      <c r="EB488" s="160"/>
      <c r="EC488" s="160"/>
      <c r="ED488" s="160"/>
      <c r="EE488" s="160"/>
      <c r="EF488" s="160"/>
      <c r="EG488" s="160"/>
    </row>
    <row r="489" spans="28:137" s="162" customFormat="1">
      <c r="AC489" s="171"/>
      <c r="AD489" s="164"/>
      <c r="AE489" s="160"/>
      <c r="AF489" s="160"/>
      <c r="AG489" s="160"/>
      <c r="AH489" s="160"/>
      <c r="AI489" s="160"/>
      <c r="AJ489" s="160"/>
      <c r="AK489" s="160"/>
      <c r="AL489" s="160"/>
      <c r="AM489" s="160"/>
      <c r="AN489" s="160"/>
      <c r="AO489" s="160"/>
      <c r="AP489" s="160"/>
      <c r="AQ489" s="160"/>
      <c r="AR489" s="160"/>
      <c r="AS489" s="160"/>
      <c r="AT489" s="160"/>
      <c r="AU489" s="160"/>
      <c r="AV489" s="160"/>
      <c r="AW489" s="160"/>
      <c r="AX489" s="160"/>
      <c r="AY489" s="160"/>
      <c r="AZ489" s="160"/>
      <c r="BA489" s="160"/>
      <c r="BB489" s="160"/>
      <c r="BC489" s="160"/>
      <c r="BD489" s="160"/>
      <c r="BE489" s="160"/>
      <c r="BF489" s="160"/>
      <c r="BG489" s="160"/>
      <c r="BH489" s="160"/>
      <c r="BI489" s="160"/>
      <c r="BJ489" s="160"/>
      <c r="BK489" s="160"/>
      <c r="BL489" s="160"/>
      <c r="BM489" s="160"/>
      <c r="BN489" s="160"/>
      <c r="BO489" s="160"/>
      <c r="BP489" s="160"/>
      <c r="BQ489" s="160"/>
      <c r="BR489" s="160"/>
      <c r="BS489" s="160"/>
      <c r="BT489" s="160"/>
      <c r="BU489" s="160"/>
      <c r="BV489" s="160"/>
      <c r="BW489" s="160"/>
      <c r="BX489" s="160"/>
      <c r="BY489" s="160"/>
      <c r="BZ489" s="160"/>
      <c r="CA489" s="160"/>
      <c r="CB489" s="160"/>
      <c r="CC489" s="160"/>
      <c r="CD489" s="160"/>
      <c r="CE489" s="160"/>
      <c r="CF489" s="160"/>
      <c r="CG489" s="160"/>
      <c r="CH489" s="160"/>
      <c r="CI489" s="160"/>
      <c r="CJ489" s="160"/>
      <c r="CK489" s="160"/>
      <c r="CL489" s="160"/>
      <c r="CM489" s="160"/>
      <c r="CN489" s="160"/>
      <c r="CO489" s="160"/>
      <c r="CP489" s="160"/>
      <c r="CQ489" s="160"/>
      <c r="CR489" s="160"/>
      <c r="CS489" s="160"/>
      <c r="CT489" s="160"/>
      <c r="CU489" s="160"/>
      <c r="CV489" s="160"/>
      <c r="CW489" s="160"/>
      <c r="CX489" s="160"/>
      <c r="CY489" s="160"/>
      <c r="CZ489" s="160"/>
      <c r="DA489" s="160"/>
      <c r="DB489" s="160"/>
      <c r="DC489" s="160"/>
      <c r="DD489" s="160"/>
      <c r="DE489" s="160"/>
      <c r="DF489" s="160"/>
      <c r="DG489" s="160"/>
      <c r="DH489" s="160"/>
      <c r="DI489" s="160"/>
      <c r="DJ489" s="160"/>
      <c r="DK489" s="160"/>
      <c r="DL489" s="160"/>
      <c r="DM489" s="160"/>
      <c r="DN489" s="160"/>
      <c r="DO489" s="160"/>
      <c r="DP489" s="160"/>
      <c r="DQ489" s="160"/>
      <c r="DR489" s="160"/>
      <c r="DS489" s="160"/>
      <c r="DT489" s="160"/>
      <c r="DU489" s="160"/>
      <c r="DV489" s="160"/>
      <c r="DW489" s="160"/>
      <c r="DX489" s="160"/>
      <c r="DY489" s="160"/>
      <c r="DZ489" s="160"/>
      <c r="EA489" s="160"/>
      <c r="EB489" s="160"/>
      <c r="EC489" s="160"/>
      <c r="ED489" s="160"/>
      <c r="EE489" s="160"/>
      <c r="EF489" s="160"/>
      <c r="EG489" s="160"/>
    </row>
    <row r="490" spans="28:137" s="162" customFormat="1">
      <c r="AC490" s="171"/>
      <c r="AD490" s="164"/>
      <c r="AE490" s="160"/>
      <c r="AF490" s="160"/>
      <c r="AG490" s="160"/>
      <c r="AH490" s="160"/>
      <c r="AI490" s="160"/>
      <c r="AJ490" s="160"/>
      <c r="AK490" s="160"/>
      <c r="AL490" s="160"/>
      <c r="AM490" s="160"/>
      <c r="AN490" s="160"/>
      <c r="AO490" s="160"/>
      <c r="AP490" s="160"/>
      <c r="AQ490" s="160"/>
      <c r="AR490" s="160"/>
      <c r="AS490" s="160"/>
      <c r="AT490" s="160"/>
      <c r="AU490" s="160"/>
      <c r="AV490" s="160"/>
      <c r="AW490" s="160"/>
      <c r="AX490" s="160"/>
      <c r="AY490" s="160"/>
      <c r="AZ490" s="160"/>
      <c r="BA490" s="160"/>
      <c r="BB490" s="160"/>
      <c r="BC490" s="160"/>
      <c r="BD490" s="160"/>
      <c r="BE490" s="160"/>
      <c r="BF490" s="160"/>
      <c r="BG490" s="160"/>
      <c r="BH490" s="160"/>
      <c r="BI490" s="160"/>
      <c r="BJ490" s="160"/>
      <c r="BK490" s="160"/>
      <c r="BL490" s="160"/>
      <c r="BM490" s="160"/>
      <c r="BN490" s="160"/>
      <c r="BO490" s="160"/>
      <c r="BP490" s="160"/>
      <c r="BQ490" s="160"/>
      <c r="BR490" s="160"/>
      <c r="BS490" s="160"/>
      <c r="BT490" s="160"/>
      <c r="BU490" s="160"/>
      <c r="BV490" s="160"/>
      <c r="BW490" s="160"/>
      <c r="BX490" s="160"/>
      <c r="BY490" s="160"/>
      <c r="BZ490" s="160"/>
      <c r="CA490" s="160"/>
      <c r="CB490" s="160"/>
      <c r="CC490" s="160"/>
      <c r="CD490" s="160"/>
      <c r="CE490" s="160"/>
      <c r="CF490" s="160"/>
      <c r="CG490" s="160"/>
      <c r="CH490" s="160"/>
      <c r="CI490" s="160"/>
      <c r="CJ490" s="160"/>
      <c r="CK490" s="160"/>
      <c r="CL490" s="160"/>
      <c r="CM490" s="160"/>
      <c r="CN490" s="160"/>
      <c r="CO490" s="160"/>
      <c r="CP490" s="160"/>
      <c r="CQ490" s="160"/>
      <c r="CR490" s="160"/>
      <c r="CS490" s="160"/>
      <c r="CT490" s="160"/>
      <c r="CU490" s="160"/>
      <c r="CV490" s="160"/>
      <c r="CW490" s="160"/>
      <c r="CX490" s="160"/>
      <c r="CY490" s="160"/>
      <c r="CZ490" s="160"/>
      <c r="DA490" s="160"/>
      <c r="DB490" s="160"/>
      <c r="DC490" s="160"/>
      <c r="DD490" s="160"/>
      <c r="DE490" s="160"/>
      <c r="DF490" s="160"/>
      <c r="DG490" s="160"/>
      <c r="DH490" s="160"/>
      <c r="DI490" s="160"/>
      <c r="DJ490" s="160"/>
      <c r="DK490" s="160"/>
      <c r="DL490" s="160"/>
      <c r="DM490" s="160"/>
      <c r="DN490" s="160"/>
      <c r="DO490" s="160"/>
      <c r="DP490" s="160"/>
      <c r="DQ490" s="160"/>
      <c r="DR490" s="160"/>
      <c r="DS490" s="160"/>
      <c r="DT490" s="160"/>
      <c r="DU490" s="160"/>
      <c r="DV490" s="160"/>
      <c r="DW490" s="160"/>
      <c r="DX490" s="160"/>
      <c r="DY490" s="160"/>
      <c r="DZ490" s="160"/>
      <c r="EA490" s="160"/>
      <c r="EB490" s="160"/>
      <c r="EC490" s="160"/>
      <c r="ED490" s="160"/>
      <c r="EE490" s="160"/>
      <c r="EF490" s="160"/>
      <c r="EG490" s="160"/>
    </row>
    <row r="491" spans="28:137" s="162" customFormat="1">
      <c r="AC491" s="171"/>
      <c r="AD491" s="164"/>
      <c r="AE491" s="160"/>
      <c r="AF491" s="160"/>
      <c r="AG491" s="160"/>
      <c r="AH491" s="160"/>
      <c r="AI491" s="160"/>
      <c r="AJ491" s="160"/>
      <c r="AK491" s="160"/>
      <c r="AL491" s="160"/>
      <c r="AM491" s="160"/>
      <c r="AN491" s="160"/>
      <c r="AO491" s="160"/>
      <c r="AP491" s="160"/>
      <c r="AQ491" s="160"/>
      <c r="AR491" s="160"/>
      <c r="AS491" s="160"/>
      <c r="AT491" s="160"/>
      <c r="AU491" s="160"/>
      <c r="AV491" s="160"/>
      <c r="AW491" s="160"/>
      <c r="AX491" s="160"/>
      <c r="AY491" s="160"/>
      <c r="AZ491" s="160"/>
      <c r="BA491" s="160"/>
      <c r="BB491" s="160"/>
      <c r="BC491" s="160"/>
      <c r="BD491" s="160"/>
      <c r="BE491" s="160"/>
      <c r="BF491" s="160"/>
      <c r="BG491" s="160"/>
      <c r="BH491" s="160"/>
      <c r="BI491" s="160"/>
      <c r="BJ491" s="160"/>
      <c r="BK491" s="160"/>
      <c r="BL491" s="160"/>
      <c r="BM491" s="160"/>
      <c r="BN491" s="160"/>
      <c r="BO491" s="160"/>
      <c r="BP491" s="160"/>
      <c r="BQ491" s="160"/>
      <c r="BR491" s="160"/>
      <c r="BS491" s="160"/>
      <c r="BT491" s="160"/>
      <c r="BU491" s="160"/>
      <c r="BV491" s="160"/>
      <c r="BW491" s="160"/>
      <c r="BX491" s="160"/>
      <c r="BY491" s="160"/>
      <c r="BZ491" s="160"/>
      <c r="CA491" s="160"/>
      <c r="CB491" s="160"/>
      <c r="CC491" s="160"/>
      <c r="CD491" s="160"/>
      <c r="CE491" s="160"/>
      <c r="CF491" s="160"/>
      <c r="CG491" s="160"/>
      <c r="CH491" s="160"/>
      <c r="CI491" s="160"/>
      <c r="CJ491" s="160"/>
      <c r="CK491" s="160"/>
      <c r="CL491" s="160"/>
      <c r="CM491" s="160"/>
      <c r="CN491" s="160"/>
      <c r="CO491" s="160"/>
      <c r="CP491" s="160"/>
      <c r="CQ491" s="160"/>
      <c r="CR491" s="160"/>
      <c r="CS491" s="160"/>
      <c r="CT491" s="160"/>
      <c r="CU491" s="160"/>
      <c r="CV491" s="160"/>
      <c r="CW491" s="160"/>
      <c r="CX491" s="160"/>
      <c r="CY491" s="160"/>
      <c r="CZ491" s="160"/>
      <c r="DA491" s="160"/>
      <c r="DB491" s="160"/>
      <c r="DC491" s="160"/>
      <c r="DD491" s="160"/>
      <c r="DE491" s="160"/>
      <c r="DF491" s="160"/>
      <c r="DG491" s="160"/>
      <c r="DH491" s="160"/>
      <c r="DI491" s="160"/>
      <c r="DJ491" s="160"/>
      <c r="DK491" s="160"/>
      <c r="DL491" s="160"/>
      <c r="DM491" s="160"/>
      <c r="DN491" s="160"/>
      <c r="DO491" s="160"/>
      <c r="DP491" s="160"/>
      <c r="DQ491" s="160"/>
      <c r="DR491" s="160"/>
      <c r="DS491" s="160"/>
      <c r="DT491" s="160"/>
      <c r="DU491" s="160"/>
      <c r="DV491" s="160"/>
      <c r="DW491" s="160"/>
      <c r="DX491" s="160"/>
      <c r="DY491" s="160"/>
      <c r="DZ491" s="160"/>
      <c r="EA491" s="160"/>
      <c r="EB491" s="160"/>
      <c r="EC491" s="160"/>
      <c r="ED491" s="160"/>
      <c r="EE491" s="160"/>
      <c r="EF491" s="160"/>
      <c r="EG491" s="160"/>
    </row>
    <row r="492" spans="28:137" s="162" customFormat="1">
      <c r="AC492" s="171"/>
      <c r="AD492" s="164"/>
      <c r="AE492" s="160"/>
      <c r="AF492" s="160"/>
      <c r="AG492" s="160"/>
      <c r="AH492" s="160"/>
      <c r="AI492" s="160"/>
      <c r="AJ492" s="160"/>
      <c r="AK492" s="160"/>
      <c r="AL492" s="160"/>
      <c r="AM492" s="160"/>
      <c r="AN492" s="160"/>
      <c r="AO492" s="160"/>
      <c r="AP492" s="160"/>
      <c r="AQ492" s="160"/>
      <c r="AR492" s="160"/>
      <c r="AS492" s="160"/>
      <c r="AT492" s="160"/>
      <c r="AU492" s="160"/>
      <c r="AV492" s="160"/>
      <c r="AW492" s="160"/>
      <c r="AX492" s="160"/>
      <c r="AY492" s="160"/>
      <c r="AZ492" s="160"/>
      <c r="BA492" s="160"/>
      <c r="BB492" s="160"/>
      <c r="BC492" s="160"/>
      <c r="BD492" s="160"/>
      <c r="BE492" s="160"/>
      <c r="BF492" s="160"/>
      <c r="BG492" s="160"/>
      <c r="BH492" s="160"/>
      <c r="BI492" s="160"/>
      <c r="BJ492" s="160"/>
      <c r="BK492" s="160"/>
      <c r="BL492" s="160"/>
      <c r="BM492" s="160"/>
      <c r="BN492" s="160"/>
      <c r="BO492" s="160"/>
      <c r="BP492" s="160"/>
      <c r="BQ492" s="160"/>
      <c r="BR492" s="160"/>
      <c r="BS492" s="160"/>
      <c r="BT492" s="160"/>
      <c r="BU492" s="160"/>
      <c r="BV492" s="160"/>
      <c r="BW492" s="160"/>
      <c r="BX492" s="160"/>
      <c r="BY492" s="160"/>
      <c r="BZ492" s="160"/>
      <c r="CA492" s="160"/>
      <c r="CB492" s="160"/>
      <c r="CC492" s="160"/>
      <c r="CD492" s="160"/>
      <c r="CE492" s="160"/>
      <c r="CF492" s="160"/>
      <c r="CG492" s="160"/>
      <c r="CH492" s="160"/>
      <c r="CI492" s="160"/>
      <c r="CJ492" s="160"/>
      <c r="CK492" s="160"/>
      <c r="CL492" s="160"/>
      <c r="CM492" s="160"/>
      <c r="CN492" s="160"/>
      <c r="CO492" s="160"/>
      <c r="CP492" s="160"/>
      <c r="CQ492" s="160"/>
      <c r="CR492" s="160"/>
      <c r="CS492" s="160"/>
      <c r="CT492" s="160"/>
      <c r="CU492" s="160"/>
      <c r="CV492" s="160"/>
      <c r="CW492" s="160"/>
      <c r="CX492" s="160"/>
      <c r="CY492" s="160"/>
      <c r="CZ492" s="160"/>
      <c r="DA492" s="160"/>
      <c r="DB492" s="160"/>
      <c r="DC492" s="160"/>
      <c r="DD492" s="160"/>
      <c r="DE492" s="160"/>
      <c r="DF492" s="160"/>
      <c r="DG492" s="160"/>
      <c r="DH492" s="160"/>
      <c r="DI492" s="160"/>
      <c r="DJ492" s="160"/>
      <c r="DK492" s="160"/>
      <c r="DL492" s="160"/>
      <c r="DM492" s="160"/>
      <c r="DN492" s="160"/>
      <c r="DO492" s="160"/>
      <c r="DP492" s="160"/>
      <c r="DQ492" s="160"/>
      <c r="DR492" s="160"/>
      <c r="DS492" s="160"/>
      <c r="DT492" s="160"/>
      <c r="DU492" s="160"/>
      <c r="DV492" s="160"/>
      <c r="DW492" s="160"/>
      <c r="DX492" s="160"/>
      <c r="DY492" s="160"/>
      <c r="DZ492" s="160"/>
      <c r="EA492" s="160"/>
      <c r="EB492" s="160"/>
      <c r="EC492" s="160"/>
      <c r="ED492" s="160"/>
      <c r="EE492" s="160"/>
      <c r="EF492" s="160"/>
      <c r="EG492" s="160"/>
    </row>
    <row r="493" spans="28:137" s="162" customFormat="1">
      <c r="AC493" s="171"/>
      <c r="AD493" s="164"/>
      <c r="AE493" s="160"/>
      <c r="AF493" s="160"/>
      <c r="AG493" s="160"/>
      <c r="AH493" s="160"/>
      <c r="AI493" s="160"/>
      <c r="AJ493" s="160"/>
      <c r="AK493" s="160"/>
      <c r="AL493" s="160"/>
      <c r="AM493" s="160"/>
      <c r="AN493" s="160"/>
      <c r="AO493" s="160"/>
      <c r="AP493" s="160"/>
      <c r="AQ493" s="160"/>
      <c r="AR493" s="160"/>
      <c r="AS493" s="160"/>
      <c r="AT493" s="160"/>
      <c r="AU493" s="160"/>
      <c r="AV493" s="160"/>
      <c r="AW493" s="160"/>
      <c r="AX493" s="160"/>
      <c r="AY493" s="160"/>
      <c r="AZ493" s="160"/>
      <c r="BA493" s="160"/>
      <c r="BB493" s="160"/>
      <c r="BC493" s="160"/>
      <c r="BD493" s="160"/>
      <c r="BE493" s="160"/>
      <c r="BF493" s="160"/>
      <c r="BG493" s="160"/>
      <c r="BH493" s="160"/>
      <c r="BI493" s="160"/>
      <c r="BJ493" s="160"/>
      <c r="BK493" s="160"/>
      <c r="BL493" s="160"/>
      <c r="BM493" s="160"/>
      <c r="BN493" s="160"/>
      <c r="BO493" s="160"/>
      <c r="BP493" s="160"/>
      <c r="BQ493" s="160"/>
      <c r="BR493" s="160"/>
      <c r="BS493" s="160"/>
      <c r="BT493" s="160"/>
      <c r="BU493" s="160"/>
      <c r="BV493" s="160"/>
      <c r="BW493" s="160"/>
      <c r="BX493" s="160"/>
      <c r="BY493" s="160"/>
      <c r="BZ493" s="160"/>
      <c r="CA493" s="160"/>
      <c r="CB493" s="160"/>
      <c r="CC493" s="160"/>
      <c r="CD493" s="160"/>
      <c r="CE493" s="160"/>
      <c r="CF493" s="160"/>
      <c r="CG493" s="160"/>
      <c r="CH493" s="160"/>
      <c r="CI493" s="160"/>
      <c r="CJ493" s="160"/>
      <c r="CK493" s="160"/>
      <c r="CL493" s="160"/>
      <c r="CM493" s="160"/>
      <c r="CN493" s="160"/>
      <c r="CO493" s="160"/>
      <c r="CP493" s="160"/>
      <c r="CQ493" s="160"/>
      <c r="CR493" s="160"/>
      <c r="CS493" s="160"/>
      <c r="CT493" s="160"/>
      <c r="CU493" s="160"/>
      <c r="CV493" s="160"/>
      <c r="CW493" s="160"/>
      <c r="CX493" s="160"/>
      <c r="CY493" s="160"/>
      <c r="CZ493" s="160"/>
      <c r="DA493" s="160"/>
      <c r="DB493" s="160"/>
      <c r="DC493" s="160"/>
      <c r="DD493" s="160"/>
      <c r="DE493" s="160"/>
      <c r="DF493" s="160"/>
      <c r="DG493" s="160"/>
      <c r="DH493" s="160"/>
      <c r="DI493" s="160"/>
      <c r="DJ493" s="160"/>
      <c r="DK493" s="160"/>
      <c r="DL493" s="160"/>
      <c r="DM493" s="160"/>
      <c r="DN493" s="160"/>
      <c r="DO493" s="160"/>
      <c r="DP493" s="160"/>
      <c r="DQ493" s="160"/>
      <c r="DR493" s="160"/>
      <c r="DS493" s="160"/>
      <c r="DT493" s="160"/>
      <c r="DU493" s="160"/>
      <c r="DV493" s="160"/>
      <c r="DW493" s="160"/>
      <c r="DX493" s="160"/>
      <c r="DY493" s="160"/>
      <c r="DZ493" s="160"/>
      <c r="EA493" s="160"/>
      <c r="EB493" s="160"/>
      <c r="EC493" s="160"/>
      <c r="ED493" s="160"/>
      <c r="EE493" s="160"/>
      <c r="EF493" s="160"/>
      <c r="EG493" s="160"/>
    </row>
    <row r="494" spans="28:137" s="162" customFormat="1">
      <c r="AC494" s="171"/>
      <c r="AD494" s="164"/>
      <c r="AE494" s="160"/>
      <c r="AF494" s="160"/>
      <c r="AG494" s="160"/>
      <c r="AH494" s="160"/>
      <c r="AI494" s="160"/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160"/>
      <c r="BB494" s="160"/>
      <c r="BC494" s="160"/>
      <c r="BD494" s="160"/>
      <c r="BE494" s="160"/>
      <c r="BF494" s="160"/>
      <c r="BG494" s="160"/>
      <c r="BH494" s="160"/>
      <c r="BI494" s="160"/>
      <c r="BJ494" s="160"/>
      <c r="BK494" s="160"/>
      <c r="BL494" s="160"/>
      <c r="BM494" s="160"/>
      <c r="BN494" s="160"/>
      <c r="BO494" s="160"/>
      <c r="BP494" s="160"/>
      <c r="BQ494" s="160"/>
      <c r="BR494" s="160"/>
      <c r="BS494" s="160"/>
      <c r="BT494" s="160"/>
      <c r="BU494" s="160"/>
      <c r="BV494" s="160"/>
      <c r="BW494" s="160"/>
      <c r="BX494" s="160"/>
      <c r="BY494" s="160"/>
      <c r="BZ494" s="160"/>
      <c r="CA494" s="160"/>
      <c r="CB494" s="160"/>
      <c r="CC494" s="160"/>
      <c r="CD494" s="160"/>
      <c r="CE494" s="160"/>
      <c r="CF494" s="160"/>
      <c r="CG494" s="160"/>
      <c r="CH494" s="160"/>
      <c r="CI494" s="160"/>
      <c r="CJ494" s="160"/>
      <c r="CK494" s="160"/>
      <c r="CL494" s="160"/>
      <c r="CM494" s="160"/>
      <c r="CN494" s="160"/>
      <c r="CO494" s="160"/>
      <c r="CP494" s="160"/>
      <c r="CQ494" s="160"/>
      <c r="CR494" s="160"/>
      <c r="CS494" s="160"/>
      <c r="CT494" s="160"/>
      <c r="CU494" s="160"/>
      <c r="CV494" s="160"/>
      <c r="CW494" s="160"/>
      <c r="CX494" s="160"/>
      <c r="CY494" s="160"/>
      <c r="CZ494" s="160"/>
      <c r="DA494" s="160"/>
      <c r="DB494" s="160"/>
      <c r="DC494" s="160"/>
      <c r="DD494" s="160"/>
      <c r="DE494" s="160"/>
      <c r="DF494" s="160"/>
      <c r="DG494" s="160"/>
      <c r="DH494" s="160"/>
      <c r="DI494" s="160"/>
      <c r="DJ494" s="160"/>
      <c r="DK494" s="160"/>
      <c r="DL494" s="160"/>
      <c r="DM494" s="160"/>
      <c r="DN494" s="160"/>
      <c r="DO494" s="160"/>
      <c r="DP494" s="160"/>
      <c r="DQ494" s="160"/>
      <c r="DR494" s="160"/>
      <c r="DS494" s="160"/>
      <c r="DT494" s="160"/>
      <c r="DU494" s="160"/>
      <c r="DV494" s="160"/>
      <c r="DW494" s="160"/>
      <c r="DX494" s="160"/>
      <c r="DY494" s="160"/>
      <c r="DZ494" s="160"/>
      <c r="EA494" s="160"/>
      <c r="EB494" s="160"/>
      <c r="EC494" s="160"/>
      <c r="ED494" s="160"/>
      <c r="EE494" s="160"/>
      <c r="EF494" s="160"/>
      <c r="EG494" s="160"/>
    </row>
    <row r="495" spans="28:137" s="162" customFormat="1">
      <c r="AB495" s="160"/>
      <c r="AC495" s="171"/>
      <c r="AD495" s="164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0"/>
      <c r="BN495" s="160"/>
      <c r="BO495" s="160"/>
      <c r="BP495" s="160"/>
      <c r="BQ495" s="160"/>
      <c r="BR495" s="160"/>
      <c r="BS495" s="160"/>
      <c r="BT495" s="160"/>
      <c r="BU495" s="160"/>
      <c r="BV495" s="160"/>
      <c r="BW495" s="160"/>
      <c r="BX495" s="160"/>
      <c r="BY495" s="160"/>
      <c r="BZ495" s="160"/>
      <c r="CA495" s="160"/>
      <c r="CB495" s="160"/>
      <c r="CC495" s="160"/>
      <c r="CD495" s="160"/>
      <c r="CE495" s="160"/>
      <c r="CF495" s="160"/>
      <c r="CG495" s="160"/>
      <c r="CH495" s="160"/>
      <c r="CI495" s="160"/>
      <c r="CJ495" s="160"/>
      <c r="CK495" s="160"/>
      <c r="CL495" s="160"/>
      <c r="CM495" s="160"/>
      <c r="CN495" s="160"/>
      <c r="CO495" s="160"/>
      <c r="CP495" s="160"/>
      <c r="CQ495" s="160"/>
      <c r="CR495" s="160"/>
      <c r="CS495" s="160"/>
      <c r="CT495" s="160"/>
      <c r="CU495" s="160"/>
      <c r="CV495" s="160"/>
      <c r="CW495" s="160"/>
      <c r="CX495" s="160"/>
      <c r="CY495" s="160"/>
      <c r="CZ495" s="160"/>
      <c r="DA495" s="160"/>
      <c r="DB495" s="160"/>
      <c r="DC495" s="160"/>
      <c r="DD495" s="160"/>
      <c r="DE495" s="160"/>
      <c r="DF495" s="160"/>
      <c r="DG495" s="160"/>
      <c r="DH495" s="160"/>
      <c r="DI495" s="160"/>
      <c r="DJ495" s="160"/>
      <c r="DK495" s="160"/>
      <c r="DL495" s="160"/>
      <c r="DM495" s="160"/>
      <c r="DN495" s="160"/>
      <c r="DO495" s="160"/>
      <c r="DP495" s="160"/>
      <c r="DQ495" s="160"/>
      <c r="DR495" s="160"/>
      <c r="DS495" s="160"/>
      <c r="DT495" s="160"/>
      <c r="DU495" s="160"/>
      <c r="DV495" s="160"/>
      <c r="DW495" s="160"/>
      <c r="DX495" s="160"/>
      <c r="DY495" s="160"/>
      <c r="DZ495" s="160"/>
      <c r="EA495" s="160"/>
      <c r="EB495" s="160"/>
      <c r="EC495" s="160"/>
      <c r="ED495" s="160"/>
      <c r="EE495" s="160"/>
      <c r="EF495" s="160"/>
      <c r="EG495" s="160"/>
    </row>
    <row r="496" spans="28:137" s="162" customFormat="1">
      <c r="AB496" s="160"/>
      <c r="AC496" s="171"/>
      <c r="AD496" s="164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0"/>
      <c r="BN496" s="160"/>
      <c r="BO496" s="160"/>
      <c r="BP496" s="160"/>
      <c r="BQ496" s="160"/>
      <c r="BR496" s="160"/>
      <c r="BS496" s="160"/>
      <c r="BT496" s="160"/>
      <c r="BU496" s="160"/>
      <c r="BV496" s="160"/>
      <c r="BW496" s="160"/>
      <c r="BX496" s="160"/>
      <c r="BY496" s="160"/>
      <c r="BZ496" s="160"/>
      <c r="CA496" s="160"/>
      <c r="CB496" s="160"/>
      <c r="CC496" s="160"/>
      <c r="CD496" s="160"/>
      <c r="CE496" s="160"/>
      <c r="CF496" s="160"/>
      <c r="CG496" s="160"/>
      <c r="CH496" s="160"/>
      <c r="CI496" s="160"/>
      <c r="CJ496" s="160"/>
      <c r="CK496" s="160"/>
      <c r="CL496" s="160"/>
      <c r="CM496" s="160"/>
      <c r="CN496" s="160"/>
      <c r="CO496" s="160"/>
      <c r="CP496" s="160"/>
      <c r="CQ496" s="160"/>
      <c r="CR496" s="160"/>
      <c r="CS496" s="160"/>
      <c r="CT496" s="160"/>
      <c r="CU496" s="160"/>
      <c r="CV496" s="160"/>
      <c r="CW496" s="160"/>
      <c r="CX496" s="160"/>
      <c r="CY496" s="160"/>
      <c r="CZ496" s="160"/>
      <c r="DA496" s="160"/>
      <c r="DB496" s="160"/>
      <c r="DC496" s="160"/>
      <c r="DD496" s="160"/>
      <c r="DE496" s="160"/>
      <c r="DF496" s="160"/>
      <c r="DG496" s="160"/>
      <c r="DH496" s="160"/>
      <c r="DI496" s="160"/>
      <c r="DJ496" s="160"/>
      <c r="DK496" s="160"/>
      <c r="DL496" s="160"/>
      <c r="DM496" s="160"/>
      <c r="DN496" s="160"/>
      <c r="DO496" s="160"/>
      <c r="DP496" s="160"/>
      <c r="DQ496" s="160"/>
      <c r="DR496" s="160"/>
      <c r="DS496" s="160"/>
      <c r="DT496" s="160"/>
      <c r="DU496" s="160"/>
      <c r="DV496" s="160"/>
      <c r="DW496" s="160"/>
      <c r="DX496" s="160"/>
      <c r="DY496" s="160"/>
      <c r="DZ496" s="160"/>
      <c r="EA496" s="160"/>
      <c r="EB496" s="160"/>
      <c r="EC496" s="160"/>
      <c r="ED496" s="160"/>
      <c r="EE496" s="160"/>
      <c r="EF496" s="160"/>
      <c r="EG496" s="160"/>
    </row>
    <row r="497" spans="28:137" s="162" customFormat="1">
      <c r="AB497" s="160"/>
      <c r="AC497" s="171"/>
      <c r="AD497" s="164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160"/>
      <c r="BN497" s="160"/>
      <c r="BO497" s="160"/>
      <c r="BP497" s="160"/>
      <c r="BQ497" s="160"/>
      <c r="BR497" s="160"/>
      <c r="BS497" s="160"/>
      <c r="BT497" s="160"/>
      <c r="BU497" s="160"/>
      <c r="BV497" s="160"/>
      <c r="BW497" s="160"/>
      <c r="BX497" s="160"/>
      <c r="BY497" s="160"/>
      <c r="BZ497" s="160"/>
      <c r="CA497" s="160"/>
      <c r="CB497" s="160"/>
      <c r="CC497" s="160"/>
      <c r="CD497" s="160"/>
      <c r="CE497" s="160"/>
      <c r="CF497" s="160"/>
      <c r="CG497" s="160"/>
      <c r="CH497" s="160"/>
      <c r="CI497" s="160"/>
      <c r="CJ497" s="160"/>
      <c r="CK497" s="160"/>
      <c r="CL497" s="160"/>
      <c r="CM497" s="160"/>
      <c r="CN497" s="160"/>
      <c r="CO497" s="160"/>
      <c r="CP497" s="160"/>
      <c r="CQ497" s="160"/>
      <c r="CR497" s="160"/>
      <c r="CS497" s="160"/>
      <c r="CT497" s="160"/>
      <c r="CU497" s="160"/>
      <c r="CV497" s="160"/>
      <c r="CW497" s="160"/>
      <c r="CX497" s="160"/>
      <c r="CY497" s="160"/>
      <c r="CZ497" s="160"/>
      <c r="DA497" s="160"/>
      <c r="DB497" s="160"/>
      <c r="DC497" s="160"/>
      <c r="DD497" s="160"/>
      <c r="DE497" s="160"/>
      <c r="DF497" s="160"/>
      <c r="DG497" s="160"/>
      <c r="DH497" s="160"/>
      <c r="DI497" s="160"/>
      <c r="DJ497" s="160"/>
      <c r="DK497" s="160"/>
      <c r="DL497" s="160"/>
      <c r="DM497" s="160"/>
      <c r="DN497" s="160"/>
      <c r="DO497" s="160"/>
      <c r="DP497" s="160"/>
      <c r="DQ497" s="160"/>
      <c r="DR497" s="160"/>
      <c r="DS497" s="160"/>
      <c r="DT497" s="160"/>
      <c r="DU497" s="160"/>
      <c r="DV497" s="160"/>
      <c r="DW497" s="160"/>
      <c r="DX497" s="160"/>
      <c r="DY497" s="160"/>
      <c r="DZ497" s="160"/>
      <c r="EA497" s="160"/>
      <c r="EB497" s="160"/>
      <c r="EC497" s="160"/>
      <c r="ED497" s="160"/>
      <c r="EE497" s="160"/>
      <c r="EF497" s="160"/>
      <c r="EG497" s="160"/>
    </row>
    <row r="498" spans="28:137" s="162" customFormat="1">
      <c r="AB498" s="160"/>
      <c r="AC498" s="171"/>
      <c r="AD498" s="164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0"/>
      <c r="BN498" s="160"/>
      <c r="BO498" s="160"/>
      <c r="BP498" s="160"/>
      <c r="BQ498" s="160"/>
      <c r="BR498" s="160"/>
      <c r="BS498" s="160"/>
      <c r="BT498" s="160"/>
      <c r="BU498" s="160"/>
      <c r="BV498" s="160"/>
      <c r="BW498" s="160"/>
      <c r="BX498" s="160"/>
      <c r="BY498" s="160"/>
      <c r="BZ498" s="160"/>
      <c r="CA498" s="160"/>
      <c r="CB498" s="160"/>
      <c r="CC498" s="160"/>
      <c r="CD498" s="160"/>
      <c r="CE498" s="160"/>
      <c r="CF498" s="160"/>
      <c r="CG498" s="160"/>
      <c r="CH498" s="160"/>
      <c r="CI498" s="160"/>
      <c r="CJ498" s="160"/>
      <c r="CK498" s="160"/>
      <c r="CL498" s="160"/>
      <c r="CM498" s="160"/>
      <c r="CN498" s="160"/>
      <c r="CO498" s="160"/>
      <c r="CP498" s="160"/>
      <c r="CQ498" s="160"/>
      <c r="CR498" s="160"/>
      <c r="CS498" s="160"/>
      <c r="CT498" s="160"/>
      <c r="CU498" s="160"/>
      <c r="CV498" s="160"/>
      <c r="CW498" s="160"/>
      <c r="CX498" s="160"/>
      <c r="CY498" s="160"/>
      <c r="CZ498" s="160"/>
      <c r="DA498" s="160"/>
      <c r="DB498" s="160"/>
      <c r="DC498" s="160"/>
      <c r="DD498" s="160"/>
      <c r="DE498" s="160"/>
      <c r="DF498" s="160"/>
      <c r="DG498" s="160"/>
      <c r="DH498" s="160"/>
      <c r="DI498" s="160"/>
      <c r="DJ498" s="160"/>
      <c r="DK498" s="160"/>
      <c r="DL498" s="160"/>
      <c r="DM498" s="160"/>
      <c r="DN498" s="160"/>
      <c r="DO498" s="160"/>
      <c r="DP498" s="160"/>
      <c r="DQ498" s="160"/>
      <c r="DR498" s="160"/>
      <c r="DS498" s="160"/>
      <c r="DT498" s="160"/>
      <c r="DU498" s="160"/>
      <c r="DV498" s="160"/>
      <c r="DW498" s="160"/>
      <c r="DX498" s="160"/>
      <c r="DY498" s="160"/>
      <c r="DZ498" s="160"/>
      <c r="EA498" s="160"/>
      <c r="EB498" s="160"/>
      <c r="EC498" s="160"/>
      <c r="ED498" s="160"/>
      <c r="EE498" s="160"/>
      <c r="EF498" s="160"/>
      <c r="EG498" s="160"/>
    </row>
    <row r="499" spans="28:137" s="162" customFormat="1">
      <c r="AB499" s="160"/>
      <c r="AC499" s="171"/>
      <c r="AD499" s="164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60"/>
      <c r="BP499" s="160"/>
      <c r="BQ499" s="160"/>
      <c r="BR499" s="160"/>
      <c r="BS499" s="160"/>
      <c r="BT499" s="160"/>
      <c r="BU499" s="160"/>
      <c r="BV499" s="160"/>
      <c r="BW499" s="160"/>
      <c r="BX499" s="160"/>
      <c r="BY499" s="160"/>
      <c r="BZ499" s="160"/>
      <c r="CA499" s="160"/>
      <c r="CB499" s="160"/>
      <c r="CC499" s="160"/>
      <c r="CD499" s="160"/>
      <c r="CE499" s="160"/>
      <c r="CF499" s="160"/>
      <c r="CG499" s="160"/>
      <c r="CH499" s="160"/>
      <c r="CI499" s="160"/>
      <c r="CJ499" s="160"/>
      <c r="CK499" s="160"/>
      <c r="CL499" s="160"/>
      <c r="CM499" s="160"/>
      <c r="CN499" s="160"/>
      <c r="CO499" s="160"/>
      <c r="CP499" s="160"/>
      <c r="CQ499" s="160"/>
      <c r="CR499" s="160"/>
      <c r="CS499" s="160"/>
      <c r="CT499" s="160"/>
      <c r="CU499" s="160"/>
      <c r="CV499" s="160"/>
      <c r="CW499" s="160"/>
      <c r="CX499" s="160"/>
      <c r="CY499" s="160"/>
      <c r="CZ499" s="160"/>
      <c r="DA499" s="160"/>
      <c r="DB499" s="160"/>
      <c r="DC499" s="160"/>
      <c r="DD499" s="160"/>
      <c r="DE499" s="160"/>
      <c r="DF499" s="160"/>
      <c r="DG499" s="160"/>
      <c r="DH499" s="160"/>
      <c r="DI499" s="160"/>
      <c r="DJ499" s="160"/>
      <c r="DK499" s="160"/>
      <c r="DL499" s="160"/>
      <c r="DM499" s="160"/>
      <c r="DN499" s="160"/>
      <c r="DO499" s="160"/>
      <c r="DP499" s="160"/>
      <c r="DQ499" s="160"/>
      <c r="DR499" s="160"/>
      <c r="DS499" s="160"/>
      <c r="DT499" s="160"/>
      <c r="DU499" s="160"/>
      <c r="DV499" s="160"/>
      <c r="DW499" s="160"/>
      <c r="DX499" s="160"/>
      <c r="DY499" s="160"/>
      <c r="DZ499" s="160"/>
      <c r="EA499" s="160"/>
      <c r="EB499" s="160"/>
      <c r="EC499" s="160"/>
      <c r="ED499" s="160"/>
      <c r="EE499" s="160"/>
      <c r="EF499" s="160"/>
      <c r="EG499" s="160"/>
    </row>
    <row r="500" spans="28:137" s="162" customFormat="1">
      <c r="AB500" s="160"/>
      <c r="AC500" s="171"/>
      <c r="AD500" s="164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60"/>
      <c r="BP500" s="160"/>
      <c r="BQ500" s="160"/>
      <c r="BR500" s="160"/>
      <c r="BS500" s="160"/>
      <c r="BT500" s="160"/>
      <c r="BU500" s="160"/>
      <c r="BV500" s="160"/>
      <c r="BW500" s="160"/>
      <c r="BX500" s="160"/>
      <c r="BY500" s="160"/>
      <c r="BZ500" s="160"/>
      <c r="CA500" s="160"/>
      <c r="CB500" s="160"/>
      <c r="CC500" s="160"/>
      <c r="CD500" s="160"/>
      <c r="CE500" s="160"/>
      <c r="CF500" s="160"/>
      <c r="CG500" s="160"/>
      <c r="CH500" s="160"/>
      <c r="CI500" s="160"/>
      <c r="CJ500" s="160"/>
      <c r="CK500" s="160"/>
      <c r="CL500" s="160"/>
      <c r="CM500" s="160"/>
      <c r="CN500" s="160"/>
      <c r="CO500" s="160"/>
      <c r="CP500" s="160"/>
      <c r="CQ500" s="160"/>
      <c r="CR500" s="160"/>
      <c r="CS500" s="160"/>
      <c r="CT500" s="160"/>
      <c r="CU500" s="160"/>
      <c r="CV500" s="160"/>
      <c r="CW500" s="160"/>
      <c r="CX500" s="160"/>
      <c r="CY500" s="160"/>
      <c r="CZ500" s="160"/>
      <c r="DA500" s="160"/>
      <c r="DB500" s="160"/>
      <c r="DC500" s="160"/>
      <c r="DD500" s="160"/>
      <c r="DE500" s="160"/>
      <c r="DF500" s="160"/>
      <c r="DG500" s="160"/>
      <c r="DH500" s="160"/>
      <c r="DI500" s="160"/>
      <c r="DJ500" s="160"/>
      <c r="DK500" s="160"/>
      <c r="DL500" s="160"/>
      <c r="DM500" s="160"/>
      <c r="DN500" s="160"/>
      <c r="DO500" s="160"/>
      <c r="DP500" s="160"/>
      <c r="DQ500" s="160"/>
      <c r="DR500" s="160"/>
      <c r="DS500" s="160"/>
      <c r="DT500" s="160"/>
      <c r="DU500" s="160"/>
      <c r="DV500" s="160"/>
      <c r="DW500" s="160"/>
      <c r="DX500" s="160"/>
      <c r="DY500" s="160"/>
      <c r="DZ500" s="160"/>
      <c r="EA500" s="160"/>
      <c r="EB500" s="160"/>
      <c r="EC500" s="160"/>
      <c r="ED500" s="160"/>
      <c r="EE500" s="160"/>
      <c r="EF500" s="160"/>
      <c r="EG500" s="160"/>
    </row>
    <row r="501" spans="28:137" s="162" customFormat="1">
      <c r="AB501" s="160"/>
      <c r="AC501" s="171"/>
      <c r="AD501" s="164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60"/>
      <c r="BP501" s="160"/>
      <c r="BQ501" s="160"/>
      <c r="BR501" s="160"/>
      <c r="BS501" s="160"/>
      <c r="BT501" s="160"/>
      <c r="BU501" s="160"/>
      <c r="BV501" s="160"/>
      <c r="BW501" s="160"/>
      <c r="BX501" s="160"/>
      <c r="BY501" s="160"/>
      <c r="BZ501" s="160"/>
      <c r="CA501" s="160"/>
      <c r="CB501" s="160"/>
      <c r="CC501" s="160"/>
      <c r="CD501" s="160"/>
      <c r="CE501" s="160"/>
      <c r="CF501" s="160"/>
      <c r="CG501" s="160"/>
      <c r="CH501" s="160"/>
      <c r="CI501" s="160"/>
      <c r="CJ501" s="160"/>
      <c r="CK501" s="160"/>
      <c r="CL501" s="160"/>
      <c r="CM501" s="160"/>
      <c r="CN501" s="160"/>
      <c r="CO501" s="160"/>
      <c r="CP501" s="160"/>
      <c r="CQ501" s="160"/>
      <c r="CR501" s="160"/>
      <c r="CS501" s="160"/>
      <c r="CT501" s="160"/>
      <c r="CU501" s="160"/>
      <c r="CV501" s="160"/>
      <c r="CW501" s="160"/>
      <c r="CX501" s="160"/>
      <c r="CY501" s="160"/>
      <c r="CZ501" s="160"/>
      <c r="DA501" s="160"/>
      <c r="DB501" s="160"/>
      <c r="DC501" s="160"/>
      <c r="DD501" s="160"/>
      <c r="DE501" s="160"/>
      <c r="DF501" s="160"/>
      <c r="DG501" s="160"/>
      <c r="DH501" s="160"/>
      <c r="DI501" s="160"/>
      <c r="DJ501" s="160"/>
      <c r="DK501" s="160"/>
      <c r="DL501" s="160"/>
      <c r="DM501" s="160"/>
      <c r="DN501" s="160"/>
      <c r="DO501" s="160"/>
      <c r="DP501" s="160"/>
      <c r="DQ501" s="160"/>
      <c r="DR501" s="160"/>
      <c r="DS501" s="160"/>
      <c r="DT501" s="160"/>
      <c r="DU501" s="160"/>
      <c r="DV501" s="160"/>
      <c r="DW501" s="160"/>
      <c r="DX501" s="160"/>
      <c r="DY501" s="160"/>
      <c r="DZ501" s="160"/>
      <c r="EA501" s="160"/>
      <c r="EB501" s="160"/>
      <c r="EC501" s="160"/>
      <c r="ED501" s="160"/>
      <c r="EE501" s="160"/>
      <c r="EF501" s="160"/>
      <c r="EG501" s="160"/>
    </row>
    <row r="502" spans="28:137" s="162" customFormat="1">
      <c r="AB502" s="160"/>
      <c r="AC502" s="171"/>
      <c r="AD502" s="164"/>
      <c r="AE502" s="160"/>
      <c r="AF502" s="160"/>
      <c r="AG502" s="160"/>
      <c r="AH502" s="160"/>
      <c r="AI502" s="160"/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60"/>
      <c r="BP502" s="160"/>
      <c r="BQ502" s="160"/>
      <c r="BR502" s="160"/>
      <c r="BS502" s="160"/>
      <c r="BT502" s="160"/>
      <c r="BU502" s="160"/>
      <c r="BV502" s="160"/>
      <c r="BW502" s="160"/>
      <c r="BX502" s="160"/>
      <c r="BY502" s="160"/>
      <c r="BZ502" s="160"/>
      <c r="CA502" s="160"/>
      <c r="CB502" s="160"/>
      <c r="CC502" s="160"/>
      <c r="CD502" s="160"/>
      <c r="CE502" s="160"/>
      <c r="CF502" s="160"/>
      <c r="CG502" s="160"/>
      <c r="CH502" s="160"/>
      <c r="CI502" s="160"/>
      <c r="CJ502" s="160"/>
      <c r="CK502" s="160"/>
      <c r="CL502" s="160"/>
      <c r="CM502" s="160"/>
      <c r="CN502" s="160"/>
      <c r="CO502" s="160"/>
      <c r="CP502" s="160"/>
      <c r="CQ502" s="160"/>
      <c r="CR502" s="160"/>
      <c r="CS502" s="160"/>
      <c r="CT502" s="160"/>
      <c r="CU502" s="160"/>
      <c r="CV502" s="160"/>
      <c r="CW502" s="160"/>
      <c r="CX502" s="160"/>
      <c r="CY502" s="160"/>
      <c r="CZ502" s="160"/>
      <c r="DA502" s="160"/>
      <c r="DB502" s="160"/>
      <c r="DC502" s="160"/>
      <c r="DD502" s="160"/>
      <c r="DE502" s="160"/>
      <c r="DF502" s="160"/>
      <c r="DG502" s="160"/>
      <c r="DH502" s="160"/>
      <c r="DI502" s="160"/>
      <c r="DJ502" s="160"/>
      <c r="DK502" s="160"/>
      <c r="DL502" s="160"/>
      <c r="DM502" s="160"/>
      <c r="DN502" s="160"/>
      <c r="DO502" s="160"/>
      <c r="DP502" s="160"/>
      <c r="DQ502" s="160"/>
      <c r="DR502" s="160"/>
      <c r="DS502" s="160"/>
      <c r="DT502" s="160"/>
      <c r="DU502" s="160"/>
      <c r="DV502" s="160"/>
      <c r="DW502" s="160"/>
      <c r="DX502" s="160"/>
      <c r="DY502" s="160"/>
      <c r="DZ502" s="160"/>
      <c r="EA502" s="160"/>
      <c r="EB502" s="160"/>
      <c r="EC502" s="160"/>
      <c r="ED502" s="160"/>
      <c r="EE502" s="160"/>
      <c r="EF502" s="160"/>
      <c r="EG502" s="160"/>
    </row>
    <row r="503" spans="28:137" s="162" customFormat="1">
      <c r="AB503" s="160"/>
      <c r="AC503" s="171"/>
      <c r="AD503" s="164"/>
      <c r="AE503" s="160"/>
      <c r="AF503" s="160"/>
      <c r="AG503" s="160"/>
      <c r="AH503" s="160"/>
      <c r="AI503" s="160"/>
      <c r="AJ503" s="160"/>
      <c r="AK503" s="160"/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60"/>
      <c r="BP503" s="160"/>
      <c r="BQ503" s="160"/>
      <c r="BR503" s="160"/>
      <c r="BS503" s="160"/>
      <c r="BT503" s="160"/>
      <c r="BU503" s="160"/>
      <c r="BV503" s="160"/>
      <c r="BW503" s="160"/>
      <c r="BX503" s="160"/>
      <c r="BY503" s="160"/>
      <c r="BZ503" s="160"/>
      <c r="CA503" s="160"/>
      <c r="CB503" s="160"/>
      <c r="CC503" s="160"/>
      <c r="CD503" s="160"/>
      <c r="CE503" s="160"/>
      <c r="CF503" s="160"/>
      <c r="CG503" s="160"/>
      <c r="CH503" s="160"/>
      <c r="CI503" s="160"/>
      <c r="CJ503" s="160"/>
      <c r="CK503" s="160"/>
      <c r="CL503" s="160"/>
      <c r="CM503" s="160"/>
      <c r="CN503" s="160"/>
      <c r="CO503" s="160"/>
      <c r="CP503" s="160"/>
      <c r="CQ503" s="160"/>
      <c r="CR503" s="160"/>
      <c r="CS503" s="160"/>
      <c r="CT503" s="160"/>
      <c r="CU503" s="160"/>
      <c r="CV503" s="160"/>
      <c r="CW503" s="160"/>
      <c r="CX503" s="160"/>
      <c r="CY503" s="160"/>
      <c r="CZ503" s="160"/>
      <c r="DA503" s="160"/>
      <c r="DB503" s="160"/>
      <c r="DC503" s="160"/>
      <c r="DD503" s="160"/>
      <c r="DE503" s="160"/>
      <c r="DF503" s="160"/>
      <c r="DG503" s="160"/>
      <c r="DH503" s="160"/>
      <c r="DI503" s="160"/>
      <c r="DJ503" s="160"/>
      <c r="DK503" s="160"/>
      <c r="DL503" s="160"/>
      <c r="DM503" s="160"/>
      <c r="DN503" s="160"/>
      <c r="DO503" s="160"/>
      <c r="DP503" s="160"/>
      <c r="DQ503" s="160"/>
      <c r="DR503" s="160"/>
      <c r="DS503" s="160"/>
      <c r="DT503" s="160"/>
      <c r="DU503" s="160"/>
      <c r="DV503" s="160"/>
      <c r="DW503" s="160"/>
      <c r="DX503" s="160"/>
      <c r="DY503" s="160"/>
      <c r="DZ503" s="160"/>
      <c r="EA503" s="160"/>
      <c r="EB503" s="160"/>
      <c r="EC503" s="160"/>
      <c r="ED503" s="160"/>
      <c r="EE503" s="160"/>
      <c r="EF503" s="160"/>
      <c r="EG503" s="160"/>
    </row>
    <row r="504" spans="28:137" s="162" customFormat="1">
      <c r="AB504" s="160"/>
      <c r="AC504" s="171"/>
      <c r="AD504" s="164"/>
      <c r="AE504" s="160"/>
      <c r="AF504" s="160"/>
      <c r="AG504" s="160"/>
      <c r="AH504" s="160"/>
      <c r="AI504" s="160"/>
      <c r="AJ504" s="160"/>
      <c r="AK504" s="160"/>
      <c r="AL504" s="160"/>
      <c r="AM504" s="160"/>
      <c r="AN504" s="160"/>
      <c r="AO504" s="160"/>
      <c r="AP504" s="160"/>
      <c r="AQ504" s="160"/>
      <c r="AR504" s="160"/>
      <c r="AS504" s="160"/>
      <c r="AT504" s="160"/>
      <c r="AU504" s="160"/>
      <c r="AV504" s="160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60"/>
      <c r="BP504" s="160"/>
      <c r="BQ504" s="160"/>
      <c r="BR504" s="160"/>
      <c r="BS504" s="160"/>
      <c r="BT504" s="160"/>
      <c r="BU504" s="160"/>
      <c r="BV504" s="160"/>
      <c r="BW504" s="160"/>
      <c r="BX504" s="160"/>
      <c r="BY504" s="160"/>
      <c r="BZ504" s="160"/>
      <c r="CA504" s="160"/>
      <c r="CB504" s="160"/>
      <c r="CC504" s="160"/>
      <c r="CD504" s="160"/>
      <c r="CE504" s="160"/>
      <c r="CF504" s="160"/>
      <c r="CG504" s="160"/>
      <c r="CH504" s="160"/>
      <c r="CI504" s="160"/>
      <c r="CJ504" s="160"/>
      <c r="CK504" s="160"/>
      <c r="CL504" s="160"/>
      <c r="CM504" s="160"/>
      <c r="CN504" s="160"/>
      <c r="CO504" s="160"/>
      <c r="CP504" s="160"/>
      <c r="CQ504" s="160"/>
      <c r="CR504" s="160"/>
      <c r="CS504" s="160"/>
      <c r="CT504" s="160"/>
      <c r="CU504" s="160"/>
      <c r="CV504" s="160"/>
      <c r="CW504" s="160"/>
      <c r="CX504" s="160"/>
      <c r="CY504" s="160"/>
      <c r="CZ504" s="160"/>
      <c r="DA504" s="160"/>
      <c r="DB504" s="160"/>
      <c r="DC504" s="160"/>
      <c r="DD504" s="160"/>
      <c r="DE504" s="160"/>
      <c r="DF504" s="160"/>
      <c r="DG504" s="160"/>
      <c r="DH504" s="160"/>
      <c r="DI504" s="160"/>
      <c r="DJ504" s="160"/>
      <c r="DK504" s="160"/>
      <c r="DL504" s="160"/>
      <c r="DM504" s="160"/>
      <c r="DN504" s="160"/>
      <c r="DO504" s="160"/>
      <c r="DP504" s="160"/>
      <c r="DQ504" s="160"/>
      <c r="DR504" s="160"/>
      <c r="DS504" s="160"/>
      <c r="DT504" s="160"/>
      <c r="DU504" s="160"/>
      <c r="DV504" s="160"/>
      <c r="DW504" s="160"/>
      <c r="DX504" s="160"/>
      <c r="DY504" s="160"/>
      <c r="DZ504" s="160"/>
      <c r="EA504" s="160"/>
      <c r="EB504" s="160"/>
      <c r="EC504" s="160"/>
      <c r="ED504" s="160"/>
      <c r="EE504" s="160"/>
      <c r="EF504" s="160"/>
      <c r="EG504" s="160"/>
    </row>
    <row r="505" spans="28:137" s="162" customFormat="1">
      <c r="AB505" s="160"/>
      <c r="AC505" s="171"/>
      <c r="AD505" s="164"/>
      <c r="AE505" s="160"/>
      <c r="AF505" s="160"/>
      <c r="AG505" s="160"/>
      <c r="AH505" s="160"/>
      <c r="AI505" s="160"/>
      <c r="AJ505" s="160"/>
      <c r="AK505" s="160"/>
      <c r="AL505" s="160"/>
      <c r="AM505" s="160"/>
      <c r="AN505" s="160"/>
      <c r="AO505" s="160"/>
      <c r="AP505" s="160"/>
      <c r="AQ505" s="160"/>
      <c r="AR505" s="160"/>
      <c r="AS505" s="160"/>
      <c r="AT505" s="160"/>
      <c r="AU505" s="160"/>
      <c r="AV505" s="160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60"/>
      <c r="BP505" s="160"/>
      <c r="BQ505" s="160"/>
      <c r="BR505" s="160"/>
      <c r="BS505" s="160"/>
      <c r="BT505" s="160"/>
      <c r="BU505" s="160"/>
      <c r="BV505" s="160"/>
      <c r="BW505" s="160"/>
      <c r="BX505" s="160"/>
      <c r="BY505" s="160"/>
      <c r="BZ505" s="160"/>
      <c r="CA505" s="160"/>
      <c r="CB505" s="160"/>
      <c r="CC505" s="160"/>
      <c r="CD505" s="160"/>
      <c r="CE505" s="160"/>
      <c r="CF505" s="160"/>
      <c r="CG505" s="160"/>
      <c r="CH505" s="160"/>
      <c r="CI505" s="160"/>
      <c r="CJ505" s="160"/>
      <c r="CK505" s="160"/>
      <c r="CL505" s="160"/>
      <c r="CM505" s="160"/>
      <c r="CN505" s="160"/>
      <c r="CO505" s="160"/>
      <c r="CP505" s="160"/>
      <c r="CQ505" s="160"/>
      <c r="CR505" s="160"/>
      <c r="CS505" s="160"/>
      <c r="CT505" s="160"/>
      <c r="CU505" s="160"/>
      <c r="CV505" s="160"/>
      <c r="CW505" s="160"/>
      <c r="CX505" s="160"/>
      <c r="CY505" s="160"/>
      <c r="CZ505" s="160"/>
      <c r="DA505" s="160"/>
      <c r="DB505" s="160"/>
      <c r="DC505" s="160"/>
      <c r="DD505" s="160"/>
      <c r="DE505" s="160"/>
      <c r="DF505" s="160"/>
      <c r="DG505" s="160"/>
      <c r="DH505" s="160"/>
      <c r="DI505" s="160"/>
      <c r="DJ505" s="160"/>
      <c r="DK505" s="160"/>
      <c r="DL505" s="160"/>
      <c r="DM505" s="160"/>
      <c r="DN505" s="160"/>
      <c r="DO505" s="160"/>
      <c r="DP505" s="160"/>
      <c r="DQ505" s="160"/>
      <c r="DR505" s="160"/>
      <c r="DS505" s="160"/>
      <c r="DT505" s="160"/>
      <c r="DU505" s="160"/>
      <c r="DV505" s="160"/>
      <c r="DW505" s="160"/>
      <c r="DX505" s="160"/>
      <c r="DY505" s="160"/>
      <c r="DZ505" s="160"/>
      <c r="EA505" s="160"/>
      <c r="EB505" s="160"/>
      <c r="EC505" s="160"/>
      <c r="ED505" s="160"/>
      <c r="EE505" s="160"/>
      <c r="EF505" s="160"/>
      <c r="EG505" s="160"/>
    </row>
    <row r="506" spans="28:137" s="162" customFormat="1">
      <c r="AB506" s="160"/>
      <c r="AC506" s="171"/>
      <c r="AD506" s="164"/>
      <c r="AE506" s="160"/>
      <c r="AF506" s="160"/>
      <c r="AG506" s="160"/>
      <c r="AH506" s="160"/>
      <c r="AI506" s="160"/>
      <c r="AJ506" s="160"/>
      <c r="AK506" s="160"/>
      <c r="AL506" s="160"/>
      <c r="AM506" s="160"/>
      <c r="AN506" s="160"/>
      <c r="AO506" s="160"/>
      <c r="AP506" s="160"/>
      <c r="AQ506" s="160"/>
      <c r="AR506" s="160"/>
      <c r="AS506" s="160"/>
      <c r="AT506" s="160"/>
      <c r="AU506" s="160"/>
      <c r="AV506" s="160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60"/>
      <c r="BP506" s="160"/>
      <c r="BQ506" s="160"/>
      <c r="BR506" s="160"/>
      <c r="BS506" s="160"/>
      <c r="BT506" s="160"/>
      <c r="BU506" s="160"/>
      <c r="BV506" s="160"/>
      <c r="BW506" s="160"/>
      <c r="BX506" s="160"/>
      <c r="BY506" s="160"/>
      <c r="BZ506" s="160"/>
      <c r="CA506" s="160"/>
      <c r="CB506" s="160"/>
      <c r="CC506" s="160"/>
      <c r="CD506" s="160"/>
      <c r="CE506" s="160"/>
      <c r="CF506" s="160"/>
      <c r="CG506" s="160"/>
      <c r="CH506" s="160"/>
      <c r="CI506" s="160"/>
      <c r="CJ506" s="160"/>
      <c r="CK506" s="160"/>
      <c r="CL506" s="160"/>
      <c r="CM506" s="160"/>
      <c r="CN506" s="160"/>
      <c r="CO506" s="160"/>
      <c r="CP506" s="160"/>
      <c r="CQ506" s="160"/>
      <c r="CR506" s="160"/>
      <c r="CS506" s="160"/>
      <c r="CT506" s="160"/>
      <c r="CU506" s="160"/>
      <c r="CV506" s="160"/>
      <c r="CW506" s="160"/>
      <c r="CX506" s="160"/>
      <c r="CY506" s="160"/>
      <c r="CZ506" s="160"/>
      <c r="DA506" s="160"/>
      <c r="DB506" s="160"/>
      <c r="DC506" s="160"/>
      <c r="DD506" s="160"/>
      <c r="DE506" s="160"/>
      <c r="DF506" s="160"/>
      <c r="DG506" s="160"/>
      <c r="DH506" s="160"/>
      <c r="DI506" s="160"/>
      <c r="DJ506" s="160"/>
      <c r="DK506" s="160"/>
      <c r="DL506" s="160"/>
      <c r="DM506" s="160"/>
      <c r="DN506" s="160"/>
      <c r="DO506" s="160"/>
      <c r="DP506" s="160"/>
      <c r="DQ506" s="160"/>
      <c r="DR506" s="160"/>
      <c r="DS506" s="160"/>
      <c r="DT506" s="160"/>
      <c r="DU506" s="160"/>
      <c r="DV506" s="160"/>
      <c r="DW506" s="160"/>
      <c r="DX506" s="160"/>
      <c r="DY506" s="160"/>
      <c r="DZ506" s="160"/>
      <c r="EA506" s="160"/>
      <c r="EB506" s="160"/>
      <c r="EC506" s="160"/>
      <c r="ED506" s="160"/>
      <c r="EE506" s="160"/>
      <c r="EF506" s="160"/>
      <c r="EG506" s="160"/>
    </row>
    <row r="507" spans="28:137" s="162" customFormat="1">
      <c r="AB507" s="160"/>
      <c r="AC507" s="171"/>
      <c r="AD507" s="164"/>
      <c r="AE507" s="160"/>
      <c r="AF507" s="160"/>
      <c r="AG507" s="160"/>
      <c r="AH507" s="160"/>
      <c r="AI507" s="160"/>
      <c r="AJ507" s="160"/>
      <c r="AK507" s="160"/>
      <c r="AL507" s="160"/>
      <c r="AM507" s="160"/>
      <c r="AN507" s="160"/>
      <c r="AO507" s="160"/>
      <c r="AP507" s="160"/>
      <c r="AQ507" s="160"/>
      <c r="AR507" s="160"/>
      <c r="AS507" s="160"/>
      <c r="AT507" s="160"/>
      <c r="AU507" s="160"/>
      <c r="AV507" s="160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60"/>
      <c r="BP507" s="160"/>
      <c r="BQ507" s="160"/>
      <c r="BR507" s="160"/>
      <c r="BS507" s="160"/>
      <c r="BT507" s="160"/>
      <c r="BU507" s="160"/>
      <c r="BV507" s="160"/>
      <c r="BW507" s="160"/>
      <c r="BX507" s="160"/>
      <c r="BY507" s="160"/>
      <c r="BZ507" s="160"/>
      <c r="CA507" s="160"/>
      <c r="CB507" s="160"/>
      <c r="CC507" s="160"/>
      <c r="CD507" s="160"/>
      <c r="CE507" s="160"/>
      <c r="CF507" s="160"/>
      <c r="CG507" s="160"/>
      <c r="CH507" s="160"/>
      <c r="CI507" s="160"/>
      <c r="CJ507" s="160"/>
      <c r="CK507" s="160"/>
      <c r="CL507" s="160"/>
      <c r="CM507" s="160"/>
      <c r="CN507" s="160"/>
      <c r="CO507" s="160"/>
      <c r="CP507" s="160"/>
      <c r="CQ507" s="160"/>
      <c r="CR507" s="160"/>
      <c r="CS507" s="160"/>
      <c r="CT507" s="160"/>
      <c r="CU507" s="160"/>
      <c r="CV507" s="160"/>
      <c r="CW507" s="160"/>
      <c r="CX507" s="160"/>
      <c r="CY507" s="160"/>
      <c r="CZ507" s="160"/>
      <c r="DA507" s="160"/>
      <c r="DB507" s="160"/>
      <c r="DC507" s="160"/>
      <c r="DD507" s="160"/>
      <c r="DE507" s="160"/>
      <c r="DF507" s="160"/>
      <c r="DG507" s="160"/>
      <c r="DH507" s="160"/>
      <c r="DI507" s="160"/>
      <c r="DJ507" s="160"/>
      <c r="DK507" s="160"/>
      <c r="DL507" s="160"/>
      <c r="DM507" s="160"/>
      <c r="DN507" s="160"/>
      <c r="DO507" s="160"/>
      <c r="DP507" s="160"/>
      <c r="DQ507" s="160"/>
      <c r="DR507" s="160"/>
      <c r="DS507" s="160"/>
      <c r="DT507" s="160"/>
      <c r="DU507" s="160"/>
      <c r="DV507" s="160"/>
      <c r="DW507" s="160"/>
      <c r="DX507" s="160"/>
      <c r="DY507" s="160"/>
      <c r="DZ507" s="160"/>
      <c r="EA507" s="160"/>
      <c r="EB507" s="160"/>
      <c r="EC507" s="160"/>
      <c r="ED507" s="160"/>
      <c r="EE507" s="160"/>
      <c r="EF507" s="160"/>
      <c r="EG507" s="160"/>
    </row>
    <row r="508" spans="28:137" s="162" customFormat="1">
      <c r="AB508" s="160"/>
      <c r="AC508" s="171"/>
      <c r="AD508" s="164"/>
      <c r="AE508" s="160"/>
      <c r="AF508" s="160"/>
      <c r="AG508" s="160"/>
      <c r="AH508" s="160"/>
      <c r="AI508" s="160"/>
      <c r="AJ508" s="160"/>
      <c r="AK508" s="160"/>
      <c r="AL508" s="160"/>
      <c r="AM508" s="160"/>
      <c r="AN508" s="160"/>
      <c r="AO508" s="160"/>
      <c r="AP508" s="160"/>
      <c r="AQ508" s="160"/>
      <c r="AR508" s="160"/>
      <c r="AS508" s="160"/>
      <c r="AT508" s="160"/>
      <c r="AU508" s="160"/>
      <c r="AV508" s="160"/>
      <c r="AW508" s="160"/>
      <c r="AX508" s="160"/>
      <c r="AY508" s="160"/>
      <c r="AZ508" s="160"/>
      <c r="BA508" s="160"/>
      <c r="BB508" s="160"/>
      <c r="BC508" s="160"/>
      <c r="BD508" s="160"/>
      <c r="BE508" s="160"/>
      <c r="BF508" s="160"/>
      <c r="BG508" s="160"/>
      <c r="BH508" s="160"/>
      <c r="BI508" s="160"/>
      <c r="BJ508" s="160"/>
      <c r="BK508" s="160"/>
      <c r="BL508" s="160"/>
      <c r="BM508" s="160"/>
      <c r="BN508" s="160"/>
      <c r="BO508" s="160"/>
      <c r="BP508" s="160"/>
      <c r="BQ508" s="160"/>
      <c r="BR508" s="160"/>
      <c r="BS508" s="160"/>
      <c r="BT508" s="160"/>
      <c r="BU508" s="160"/>
      <c r="BV508" s="160"/>
      <c r="BW508" s="160"/>
      <c r="BX508" s="160"/>
      <c r="BY508" s="160"/>
      <c r="BZ508" s="160"/>
      <c r="CA508" s="160"/>
      <c r="CB508" s="160"/>
      <c r="CC508" s="160"/>
      <c r="CD508" s="160"/>
      <c r="CE508" s="160"/>
      <c r="CF508" s="160"/>
      <c r="CG508" s="160"/>
      <c r="CH508" s="160"/>
      <c r="CI508" s="160"/>
      <c r="CJ508" s="160"/>
      <c r="CK508" s="160"/>
      <c r="CL508" s="160"/>
      <c r="CM508" s="160"/>
      <c r="CN508" s="160"/>
      <c r="CO508" s="160"/>
      <c r="CP508" s="160"/>
      <c r="CQ508" s="160"/>
      <c r="CR508" s="160"/>
      <c r="CS508" s="160"/>
      <c r="CT508" s="160"/>
      <c r="CU508" s="160"/>
      <c r="CV508" s="160"/>
      <c r="CW508" s="160"/>
      <c r="CX508" s="160"/>
      <c r="CY508" s="160"/>
      <c r="CZ508" s="160"/>
      <c r="DA508" s="160"/>
      <c r="DB508" s="160"/>
      <c r="DC508" s="160"/>
      <c r="DD508" s="160"/>
      <c r="DE508" s="160"/>
      <c r="DF508" s="160"/>
      <c r="DG508" s="160"/>
      <c r="DH508" s="160"/>
      <c r="DI508" s="160"/>
      <c r="DJ508" s="160"/>
      <c r="DK508" s="160"/>
      <c r="DL508" s="160"/>
      <c r="DM508" s="160"/>
      <c r="DN508" s="160"/>
      <c r="DO508" s="160"/>
      <c r="DP508" s="160"/>
      <c r="DQ508" s="160"/>
      <c r="DR508" s="160"/>
      <c r="DS508" s="160"/>
      <c r="DT508" s="160"/>
      <c r="DU508" s="160"/>
      <c r="DV508" s="160"/>
      <c r="DW508" s="160"/>
      <c r="DX508" s="160"/>
      <c r="DY508" s="160"/>
      <c r="DZ508" s="160"/>
      <c r="EA508" s="160"/>
      <c r="EB508" s="160"/>
      <c r="EC508" s="160"/>
      <c r="ED508" s="160"/>
      <c r="EE508" s="160"/>
      <c r="EF508" s="160"/>
      <c r="EG508" s="160"/>
    </row>
    <row r="509" spans="28:137" s="162" customFormat="1">
      <c r="AB509" s="160"/>
      <c r="AC509" s="171"/>
      <c r="AD509" s="164"/>
      <c r="AE509" s="160"/>
      <c r="AF509" s="160"/>
      <c r="AG509" s="160"/>
      <c r="AH509" s="160"/>
      <c r="AI509" s="160"/>
      <c r="AJ509" s="160"/>
      <c r="AK509" s="160"/>
      <c r="AL509" s="160"/>
      <c r="AM509" s="160"/>
      <c r="AN509" s="160"/>
      <c r="AO509" s="160"/>
      <c r="AP509" s="160"/>
      <c r="AQ509" s="160"/>
      <c r="AR509" s="160"/>
      <c r="AS509" s="160"/>
      <c r="AT509" s="160"/>
      <c r="AU509" s="160"/>
      <c r="AV509" s="160"/>
      <c r="AW509" s="160"/>
      <c r="AX509" s="160"/>
      <c r="AY509" s="160"/>
      <c r="AZ509" s="160"/>
      <c r="BA509" s="160"/>
      <c r="BB509" s="160"/>
      <c r="BC509" s="160"/>
      <c r="BD509" s="160"/>
      <c r="BE509" s="160"/>
      <c r="BF509" s="160"/>
      <c r="BG509" s="160"/>
      <c r="BH509" s="160"/>
      <c r="BI509" s="160"/>
      <c r="BJ509" s="160"/>
      <c r="BK509" s="160"/>
      <c r="BL509" s="160"/>
      <c r="BM509" s="160"/>
      <c r="BN509" s="160"/>
      <c r="BO509" s="160"/>
      <c r="BP509" s="160"/>
      <c r="BQ509" s="160"/>
      <c r="BR509" s="160"/>
      <c r="BS509" s="160"/>
      <c r="BT509" s="160"/>
      <c r="BU509" s="160"/>
      <c r="BV509" s="160"/>
      <c r="BW509" s="160"/>
      <c r="BX509" s="160"/>
      <c r="BY509" s="160"/>
      <c r="BZ509" s="160"/>
      <c r="CA509" s="160"/>
      <c r="CB509" s="160"/>
      <c r="CC509" s="160"/>
      <c r="CD509" s="160"/>
      <c r="CE509" s="160"/>
      <c r="CF509" s="160"/>
      <c r="CG509" s="160"/>
      <c r="CH509" s="160"/>
      <c r="CI509" s="160"/>
      <c r="CJ509" s="160"/>
      <c r="CK509" s="160"/>
      <c r="CL509" s="160"/>
      <c r="CM509" s="160"/>
      <c r="CN509" s="160"/>
      <c r="CO509" s="160"/>
      <c r="CP509" s="160"/>
      <c r="CQ509" s="160"/>
      <c r="CR509" s="160"/>
      <c r="CS509" s="160"/>
      <c r="CT509" s="160"/>
      <c r="CU509" s="160"/>
      <c r="CV509" s="160"/>
      <c r="CW509" s="160"/>
      <c r="CX509" s="160"/>
      <c r="CY509" s="160"/>
      <c r="CZ509" s="160"/>
      <c r="DA509" s="160"/>
      <c r="DB509" s="160"/>
      <c r="DC509" s="160"/>
      <c r="DD509" s="160"/>
      <c r="DE509" s="160"/>
      <c r="DF509" s="160"/>
      <c r="DG509" s="160"/>
      <c r="DH509" s="160"/>
      <c r="DI509" s="160"/>
      <c r="DJ509" s="160"/>
      <c r="DK509" s="160"/>
      <c r="DL509" s="160"/>
      <c r="DM509" s="160"/>
      <c r="DN509" s="160"/>
      <c r="DO509" s="160"/>
      <c r="DP509" s="160"/>
      <c r="DQ509" s="160"/>
      <c r="DR509" s="160"/>
      <c r="DS509" s="160"/>
      <c r="DT509" s="160"/>
      <c r="DU509" s="160"/>
      <c r="DV509" s="160"/>
      <c r="DW509" s="160"/>
      <c r="DX509" s="160"/>
      <c r="DY509" s="160"/>
      <c r="DZ509" s="160"/>
      <c r="EA509" s="160"/>
      <c r="EB509" s="160"/>
      <c r="EC509" s="160"/>
      <c r="ED509" s="160"/>
      <c r="EE509" s="160"/>
      <c r="EF509" s="160"/>
      <c r="EG509" s="160"/>
    </row>
    <row r="510" spans="28:137" s="162" customFormat="1">
      <c r="AB510" s="160"/>
      <c r="AC510" s="171"/>
      <c r="AD510" s="164"/>
      <c r="AE510" s="160"/>
      <c r="AF510" s="160"/>
      <c r="AG510" s="160"/>
      <c r="AH510" s="160"/>
      <c r="AI510" s="160"/>
      <c r="AJ510" s="160"/>
      <c r="AK510" s="160"/>
      <c r="AL510" s="160"/>
      <c r="AM510" s="160"/>
      <c r="AN510" s="160"/>
      <c r="AO510" s="160"/>
      <c r="AP510" s="160"/>
      <c r="AQ510" s="160"/>
      <c r="AR510" s="160"/>
      <c r="AS510" s="160"/>
      <c r="AT510" s="160"/>
      <c r="AU510" s="160"/>
      <c r="AV510" s="160"/>
      <c r="AW510" s="160"/>
      <c r="AX510" s="160"/>
      <c r="AY510" s="160"/>
      <c r="AZ510" s="160"/>
      <c r="BA510" s="160"/>
      <c r="BB510" s="160"/>
      <c r="BC510" s="160"/>
      <c r="BD510" s="160"/>
      <c r="BE510" s="160"/>
      <c r="BF510" s="160"/>
      <c r="BG510" s="160"/>
      <c r="BH510" s="160"/>
      <c r="BI510" s="160"/>
      <c r="BJ510" s="160"/>
      <c r="BK510" s="160"/>
      <c r="BL510" s="160"/>
      <c r="BM510" s="160"/>
      <c r="BN510" s="160"/>
      <c r="BO510" s="160"/>
      <c r="BP510" s="160"/>
      <c r="BQ510" s="160"/>
      <c r="BR510" s="160"/>
      <c r="BS510" s="160"/>
      <c r="BT510" s="160"/>
      <c r="BU510" s="160"/>
      <c r="BV510" s="160"/>
      <c r="BW510" s="160"/>
      <c r="BX510" s="160"/>
      <c r="BY510" s="160"/>
      <c r="BZ510" s="160"/>
      <c r="CA510" s="160"/>
      <c r="CB510" s="160"/>
      <c r="CC510" s="160"/>
      <c r="CD510" s="160"/>
      <c r="CE510" s="160"/>
      <c r="CF510" s="160"/>
      <c r="CG510" s="160"/>
      <c r="CH510" s="160"/>
      <c r="CI510" s="160"/>
      <c r="CJ510" s="160"/>
      <c r="CK510" s="160"/>
      <c r="CL510" s="160"/>
      <c r="CM510" s="160"/>
      <c r="CN510" s="160"/>
      <c r="CO510" s="160"/>
      <c r="CP510" s="160"/>
      <c r="CQ510" s="160"/>
      <c r="CR510" s="160"/>
      <c r="CS510" s="160"/>
      <c r="CT510" s="160"/>
      <c r="CU510" s="160"/>
      <c r="CV510" s="160"/>
      <c r="CW510" s="160"/>
      <c r="CX510" s="160"/>
      <c r="CY510" s="160"/>
      <c r="CZ510" s="160"/>
      <c r="DA510" s="160"/>
      <c r="DB510" s="160"/>
      <c r="DC510" s="160"/>
      <c r="DD510" s="160"/>
      <c r="DE510" s="160"/>
      <c r="DF510" s="160"/>
      <c r="DG510" s="160"/>
      <c r="DH510" s="160"/>
      <c r="DI510" s="160"/>
      <c r="DJ510" s="160"/>
      <c r="DK510" s="160"/>
      <c r="DL510" s="160"/>
      <c r="DM510" s="160"/>
      <c r="DN510" s="160"/>
      <c r="DO510" s="160"/>
      <c r="DP510" s="160"/>
      <c r="DQ510" s="160"/>
      <c r="DR510" s="160"/>
      <c r="DS510" s="160"/>
      <c r="DT510" s="160"/>
      <c r="DU510" s="160"/>
      <c r="DV510" s="160"/>
      <c r="DW510" s="160"/>
      <c r="DX510" s="160"/>
      <c r="DY510" s="160"/>
      <c r="DZ510" s="160"/>
      <c r="EA510" s="160"/>
      <c r="EB510" s="160"/>
      <c r="EC510" s="160"/>
      <c r="ED510" s="160"/>
      <c r="EE510" s="160"/>
      <c r="EF510" s="160"/>
      <c r="EG510" s="160"/>
    </row>
    <row r="511" spans="28:137" s="162" customFormat="1">
      <c r="AB511" s="160"/>
      <c r="AC511" s="171"/>
      <c r="AD511" s="164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0"/>
      <c r="BN511" s="160"/>
      <c r="BO511" s="160"/>
      <c r="BP511" s="160"/>
      <c r="BQ511" s="160"/>
      <c r="BR511" s="160"/>
      <c r="BS511" s="160"/>
      <c r="BT511" s="160"/>
      <c r="BU511" s="160"/>
      <c r="BV511" s="160"/>
      <c r="BW511" s="160"/>
      <c r="BX511" s="160"/>
      <c r="BY511" s="160"/>
      <c r="BZ511" s="160"/>
      <c r="CA511" s="160"/>
      <c r="CB511" s="160"/>
      <c r="CC511" s="160"/>
      <c r="CD511" s="160"/>
      <c r="CE511" s="160"/>
      <c r="CF511" s="160"/>
      <c r="CG511" s="160"/>
      <c r="CH511" s="160"/>
      <c r="CI511" s="160"/>
      <c r="CJ511" s="160"/>
      <c r="CK511" s="160"/>
      <c r="CL511" s="160"/>
      <c r="CM511" s="160"/>
      <c r="CN511" s="160"/>
      <c r="CO511" s="160"/>
      <c r="CP511" s="160"/>
      <c r="CQ511" s="160"/>
      <c r="CR511" s="160"/>
      <c r="CS511" s="160"/>
      <c r="CT511" s="160"/>
      <c r="CU511" s="160"/>
      <c r="CV511" s="160"/>
      <c r="CW511" s="160"/>
      <c r="CX511" s="160"/>
      <c r="CY511" s="160"/>
      <c r="CZ511" s="160"/>
      <c r="DA511" s="160"/>
      <c r="DB511" s="160"/>
      <c r="DC511" s="160"/>
      <c r="DD511" s="160"/>
      <c r="DE511" s="160"/>
      <c r="DF511" s="160"/>
      <c r="DG511" s="160"/>
      <c r="DH511" s="160"/>
      <c r="DI511" s="160"/>
      <c r="DJ511" s="160"/>
      <c r="DK511" s="160"/>
      <c r="DL511" s="160"/>
      <c r="DM511" s="160"/>
      <c r="DN511" s="160"/>
      <c r="DO511" s="160"/>
      <c r="DP511" s="160"/>
      <c r="DQ511" s="160"/>
      <c r="DR511" s="160"/>
      <c r="DS511" s="160"/>
      <c r="DT511" s="160"/>
      <c r="DU511" s="160"/>
      <c r="DV511" s="160"/>
      <c r="DW511" s="160"/>
      <c r="DX511" s="160"/>
      <c r="DY511" s="160"/>
      <c r="DZ511" s="160"/>
      <c r="EA511" s="160"/>
      <c r="EB511" s="160"/>
      <c r="EC511" s="160"/>
      <c r="ED511" s="160"/>
      <c r="EE511" s="160"/>
      <c r="EF511" s="160"/>
      <c r="EG511" s="160"/>
    </row>
    <row r="512" spans="28:137" s="162" customFormat="1">
      <c r="AB512" s="160"/>
      <c r="AC512" s="171"/>
      <c r="AD512" s="164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160"/>
      <c r="BN512" s="160"/>
      <c r="BO512" s="160"/>
      <c r="BP512" s="160"/>
      <c r="BQ512" s="160"/>
      <c r="BR512" s="160"/>
      <c r="BS512" s="160"/>
      <c r="BT512" s="160"/>
      <c r="BU512" s="160"/>
      <c r="BV512" s="160"/>
      <c r="BW512" s="160"/>
      <c r="BX512" s="160"/>
      <c r="BY512" s="160"/>
      <c r="BZ512" s="160"/>
      <c r="CA512" s="160"/>
      <c r="CB512" s="160"/>
      <c r="CC512" s="160"/>
      <c r="CD512" s="160"/>
      <c r="CE512" s="160"/>
      <c r="CF512" s="160"/>
      <c r="CG512" s="160"/>
      <c r="CH512" s="160"/>
      <c r="CI512" s="160"/>
      <c r="CJ512" s="160"/>
      <c r="CK512" s="160"/>
      <c r="CL512" s="160"/>
      <c r="CM512" s="160"/>
      <c r="CN512" s="160"/>
      <c r="CO512" s="160"/>
      <c r="CP512" s="160"/>
      <c r="CQ512" s="160"/>
      <c r="CR512" s="160"/>
      <c r="CS512" s="160"/>
      <c r="CT512" s="160"/>
      <c r="CU512" s="160"/>
      <c r="CV512" s="160"/>
      <c r="CW512" s="160"/>
      <c r="CX512" s="160"/>
      <c r="CY512" s="160"/>
      <c r="CZ512" s="160"/>
      <c r="DA512" s="160"/>
      <c r="DB512" s="160"/>
      <c r="DC512" s="160"/>
      <c r="DD512" s="160"/>
      <c r="DE512" s="160"/>
      <c r="DF512" s="160"/>
      <c r="DG512" s="160"/>
      <c r="DH512" s="160"/>
      <c r="DI512" s="160"/>
      <c r="DJ512" s="160"/>
      <c r="DK512" s="160"/>
      <c r="DL512" s="160"/>
      <c r="DM512" s="160"/>
      <c r="DN512" s="160"/>
      <c r="DO512" s="160"/>
      <c r="DP512" s="160"/>
      <c r="DQ512" s="160"/>
      <c r="DR512" s="160"/>
      <c r="DS512" s="160"/>
      <c r="DT512" s="160"/>
      <c r="DU512" s="160"/>
      <c r="DV512" s="160"/>
      <c r="DW512" s="160"/>
      <c r="DX512" s="160"/>
      <c r="DY512" s="160"/>
      <c r="DZ512" s="160"/>
      <c r="EA512" s="160"/>
      <c r="EB512" s="160"/>
      <c r="EC512" s="160"/>
      <c r="ED512" s="160"/>
      <c r="EE512" s="160"/>
      <c r="EF512" s="160"/>
      <c r="EG512" s="160"/>
    </row>
    <row r="513" spans="28:137" s="162" customFormat="1">
      <c r="AB513" s="160"/>
      <c r="AC513" s="171"/>
      <c r="AD513" s="164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160"/>
      <c r="BN513" s="160"/>
      <c r="BO513" s="160"/>
      <c r="BP513" s="160"/>
      <c r="BQ513" s="160"/>
      <c r="BR513" s="160"/>
      <c r="BS513" s="160"/>
      <c r="BT513" s="160"/>
      <c r="BU513" s="160"/>
      <c r="BV513" s="160"/>
      <c r="BW513" s="160"/>
      <c r="BX513" s="160"/>
      <c r="BY513" s="160"/>
      <c r="BZ513" s="160"/>
      <c r="CA513" s="160"/>
      <c r="CB513" s="160"/>
      <c r="CC513" s="160"/>
      <c r="CD513" s="160"/>
      <c r="CE513" s="160"/>
      <c r="CF513" s="160"/>
      <c r="CG513" s="160"/>
      <c r="CH513" s="160"/>
      <c r="CI513" s="160"/>
      <c r="CJ513" s="160"/>
      <c r="CK513" s="160"/>
      <c r="CL513" s="160"/>
      <c r="CM513" s="160"/>
      <c r="CN513" s="160"/>
      <c r="CO513" s="160"/>
      <c r="CP513" s="160"/>
      <c r="CQ513" s="160"/>
      <c r="CR513" s="160"/>
      <c r="CS513" s="160"/>
      <c r="CT513" s="160"/>
      <c r="CU513" s="160"/>
      <c r="CV513" s="160"/>
      <c r="CW513" s="160"/>
      <c r="CX513" s="160"/>
      <c r="CY513" s="160"/>
      <c r="CZ513" s="160"/>
      <c r="DA513" s="160"/>
      <c r="DB513" s="160"/>
      <c r="DC513" s="160"/>
      <c r="DD513" s="160"/>
      <c r="DE513" s="160"/>
      <c r="DF513" s="160"/>
      <c r="DG513" s="160"/>
      <c r="DH513" s="160"/>
      <c r="DI513" s="160"/>
      <c r="DJ513" s="160"/>
      <c r="DK513" s="160"/>
      <c r="DL513" s="160"/>
      <c r="DM513" s="160"/>
      <c r="DN513" s="160"/>
      <c r="DO513" s="160"/>
      <c r="DP513" s="160"/>
      <c r="DQ513" s="160"/>
      <c r="DR513" s="160"/>
      <c r="DS513" s="160"/>
      <c r="DT513" s="160"/>
      <c r="DU513" s="160"/>
      <c r="DV513" s="160"/>
      <c r="DW513" s="160"/>
      <c r="DX513" s="160"/>
      <c r="DY513" s="160"/>
      <c r="DZ513" s="160"/>
      <c r="EA513" s="160"/>
      <c r="EB513" s="160"/>
      <c r="EC513" s="160"/>
      <c r="ED513" s="160"/>
      <c r="EE513" s="160"/>
      <c r="EF513" s="160"/>
      <c r="EG513" s="160"/>
    </row>
    <row r="514" spans="28:137" s="162" customFormat="1">
      <c r="AB514" s="160"/>
      <c r="AC514" s="171"/>
      <c r="AD514" s="164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160"/>
      <c r="BN514" s="160"/>
      <c r="BO514" s="160"/>
      <c r="BP514" s="160"/>
      <c r="BQ514" s="160"/>
      <c r="BR514" s="160"/>
      <c r="BS514" s="160"/>
      <c r="BT514" s="160"/>
      <c r="BU514" s="160"/>
      <c r="BV514" s="160"/>
      <c r="BW514" s="160"/>
      <c r="BX514" s="160"/>
      <c r="BY514" s="160"/>
      <c r="BZ514" s="160"/>
      <c r="CA514" s="160"/>
      <c r="CB514" s="160"/>
      <c r="CC514" s="160"/>
      <c r="CD514" s="160"/>
      <c r="CE514" s="160"/>
      <c r="CF514" s="160"/>
      <c r="CG514" s="160"/>
      <c r="CH514" s="160"/>
      <c r="CI514" s="160"/>
      <c r="CJ514" s="160"/>
      <c r="CK514" s="160"/>
      <c r="CL514" s="160"/>
      <c r="CM514" s="160"/>
      <c r="CN514" s="160"/>
      <c r="CO514" s="160"/>
      <c r="CP514" s="160"/>
      <c r="CQ514" s="160"/>
      <c r="CR514" s="160"/>
      <c r="CS514" s="160"/>
      <c r="CT514" s="160"/>
      <c r="CU514" s="160"/>
      <c r="CV514" s="160"/>
      <c r="CW514" s="160"/>
      <c r="CX514" s="160"/>
      <c r="CY514" s="160"/>
      <c r="CZ514" s="160"/>
      <c r="DA514" s="160"/>
      <c r="DB514" s="160"/>
      <c r="DC514" s="160"/>
      <c r="DD514" s="160"/>
      <c r="DE514" s="160"/>
      <c r="DF514" s="160"/>
      <c r="DG514" s="160"/>
      <c r="DH514" s="160"/>
      <c r="DI514" s="160"/>
      <c r="DJ514" s="160"/>
      <c r="DK514" s="160"/>
      <c r="DL514" s="160"/>
      <c r="DM514" s="160"/>
      <c r="DN514" s="160"/>
      <c r="DO514" s="160"/>
      <c r="DP514" s="160"/>
      <c r="DQ514" s="160"/>
      <c r="DR514" s="160"/>
      <c r="DS514" s="160"/>
      <c r="DT514" s="160"/>
      <c r="DU514" s="160"/>
      <c r="DV514" s="160"/>
      <c r="DW514" s="160"/>
      <c r="DX514" s="160"/>
      <c r="DY514" s="160"/>
      <c r="DZ514" s="160"/>
      <c r="EA514" s="160"/>
      <c r="EB514" s="160"/>
      <c r="EC514" s="160"/>
      <c r="ED514" s="160"/>
      <c r="EE514" s="160"/>
      <c r="EF514" s="160"/>
      <c r="EG514" s="160"/>
    </row>
    <row r="515" spans="28:137" s="162" customFormat="1">
      <c r="AB515" s="160"/>
      <c r="AC515" s="171"/>
      <c r="AD515" s="164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160"/>
      <c r="BN515" s="160"/>
      <c r="BO515" s="160"/>
      <c r="BP515" s="160"/>
      <c r="BQ515" s="160"/>
      <c r="BR515" s="160"/>
      <c r="BS515" s="160"/>
      <c r="BT515" s="160"/>
      <c r="BU515" s="160"/>
      <c r="BV515" s="160"/>
      <c r="BW515" s="160"/>
      <c r="BX515" s="160"/>
      <c r="BY515" s="160"/>
      <c r="BZ515" s="160"/>
      <c r="CA515" s="160"/>
      <c r="CB515" s="160"/>
      <c r="CC515" s="160"/>
      <c r="CD515" s="160"/>
      <c r="CE515" s="160"/>
      <c r="CF515" s="160"/>
      <c r="CG515" s="160"/>
      <c r="CH515" s="160"/>
      <c r="CI515" s="160"/>
      <c r="CJ515" s="160"/>
      <c r="CK515" s="160"/>
      <c r="CL515" s="160"/>
      <c r="CM515" s="160"/>
      <c r="CN515" s="160"/>
      <c r="CO515" s="160"/>
      <c r="CP515" s="160"/>
      <c r="CQ515" s="160"/>
      <c r="CR515" s="160"/>
      <c r="CS515" s="160"/>
      <c r="CT515" s="160"/>
      <c r="CU515" s="160"/>
      <c r="CV515" s="160"/>
      <c r="CW515" s="160"/>
      <c r="CX515" s="160"/>
      <c r="CY515" s="160"/>
      <c r="CZ515" s="160"/>
      <c r="DA515" s="160"/>
      <c r="DB515" s="160"/>
      <c r="DC515" s="160"/>
      <c r="DD515" s="160"/>
      <c r="DE515" s="160"/>
      <c r="DF515" s="160"/>
      <c r="DG515" s="160"/>
      <c r="DH515" s="160"/>
      <c r="DI515" s="160"/>
      <c r="DJ515" s="160"/>
      <c r="DK515" s="160"/>
      <c r="DL515" s="160"/>
      <c r="DM515" s="160"/>
      <c r="DN515" s="160"/>
      <c r="DO515" s="160"/>
      <c r="DP515" s="160"/>
      <c r="DQ515" s="160"/>
      <c r="DR515" s="160"/>
      <c r="DS515" s="160"/>
      <c r="DT515" s="160"/>
      <c r="DU515" s="160"/>
      <c r="DV515" s="160"/>
      <c r="DW515" s="160"/>
      <c r="DX515" s="160"/>
      <c r="DY515" s="160"/>
      <c r="DZ515" s="160"/>
      <c r="EA515" s="160"/>
      <c r="EB515" s="160"/>
      <c r="EC515" s="160"/>
      <c r="ED515" s="160"/>
      <c r="EE515" s="160"/>
      <c r="EF515" s="160"/>
      <c r="EG515" s="160"/>
    </row>
    <row r="516" spans="28:137" s="162" customFormat="1">
      <c r="AB516" s="160"/>
      <c r="AC516" s="171"/>
      <c r="AD516" s="164"/>
      <c r="AE516" s="160"/>
      <c r="AF516" s="160"/>
      <c r="AG516" s="160"/>
      <c r="AH516" s="160"/>
      <c r="AI516" s="160"/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  <c r="BE516" s="160"/>
      <c r="BF516" s="160"/>
      <c r="BG516" s="160"/>
      <c r="BH516" s="160"/>
      <c r="BI516" s="160"/>
      <c r="BJ516" s="160"/>
      <c r="BK516" s="160"/>
      <c r="BL516" s="160"/>
      <c r="BM516" s="160"/>
      <c r="BN516" s="160"/>
      <c r="BO516" s="160"/>
      <c r="BP516" s="160"/>
      <c r="BQ516" s="160"/>
      <c r="BR516" s="160"/>
      <c r="BS516" s="160"/>
      <c r="BT516" s="160"/>
      <c r="BU516" s="160"/>
      <c r="BV516" s="160"/>
      <c r="BW516" s="160"/>
      <c r="BX516" s="160"/>
      <c r="BY516" s="160"/>
      <c r="BZ516" s="160"/>
      <c r="CA516" s="160"/>
      <c r="CB516" s="160"/>
      <c r="CC516" s="160"/>
      <c r="CD516" s="160"/>
      <c r="CE516" s="160"/>
      <c r="CF516" s="160"/>
      <c r="CG516" s="160"/>
      <c r="CH516" s="160"/>
      <c r="CI516" s="160"/>
      <c r="CJ516" s="160"/>
      <c r="CK516" s="160"/>
      <c r="CL516" s="160"/>
      <c r="CM516" s="160"/>
      <c r="CN516" s="160"/>
      <c r="CO516" s="160"/>
      <c r="CP516" s="160"/>
      <c r="CQ516" s="160"/>
      <c r="CR516" s="160"/>
      <c r="CS516" s="160"/>
      <c r="CT516" s="160"/>
      <c r="CU516" s="160"/>
      <c r="CV516" s="160"/>
      <c r="CW516" s="160"/>
      <c r="CX516" s="160"/>
      <c r="CY516" s="160"/>
      <c r="CZ516" s="160"/>
      <c r="DA516" s="160"/>
      <c r="DB516" s="160"/>
      <c r="DC516" s="160"/>
      <c r="DD516" s="160"/>
      <c r="DE516" s="160"/>
      <c r="DF516" s="160"/>
      <c r="DG516" s="160"/>
      <c r="DH516" s="160"/>
      <c r="DI516" s="160"/>
      <c r="DJ516" s="160"/>
      <c r="DK516" s="160"/>
      <c r="DL516" s="160"/>
      <c r="DM516" s="160"/>
      <c r="DN516" s="160"/>
      <c r="DO516" s="160"/>
      <c r="DP516" s="160"/>
      <c r="DQ516" s="160"/>
      <c r="DR516" s="160"/>
      <c r="DS516" s="160"/>
      <c r="DT516" s="160"/>
      <c r="DU516" s="160"/>
      <c r="DV516" s="160"/>
      <c r="DW516" s="160"/>
      <c r="DX516" s="160"/>
      <c r="DY516" s="160"/>
      <c r="DZ516" s="160"/>
      <c r="EA516" s="160"/>
      <c r="EB516" s="160"/>
      <c r="EC516" s="160"/>
      <c r="ED516" s="160"/>
      <c r="EE516" s="160"/>
      <c r="EF516" s="160"/>
      <c r="EG516" s="160"/>
    </row>
    <row r="517" spans="28:137" s="162" customFormat="1">
      <c r="AB517" s="160"/>
      <c r="AC517" s="171"/>
      <c r="AD517" s="164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160"/>
      <c r="BN517" s="160"/>
      <c r="BO517" s="160"/>
      <c r="BP517" s="160"/>
      <c r="BQ517" s="160"/>
      <c r="BR517" s="160"/>
      <c r="BS517" s="160"/>
      <c r="BT517" s="160"/>
      <c r="BU517" s="160"/>
      <c r="BV517" s="160"/>
      <c r="BW517" s="160"/>
      <c r="BX517" s="160"/>
      <c r="BY517" s="160"/>
      <c r="BZ517" s="160"/>
      <c r="CA517" s="160"/>
      <c r="CB517" s="160"/>
      <c r="CC517" s="160"/>
      <c r="CD517" s="160"/>
      <c r="CE517" s="160"/>
      <c r="CF517" s="160"/>
      <c r="CG517" s="160"/>
      <c r="CH517" s="160"/>
      <c r="CI517" s="160"/>
      <c r="CJ517" s="160"/>
      <c r="CK517" s="160"/>
      <c r="CL517" s="160"/>
      <c r="CM517" s="160"/>
      <c r="CN517" s="160"/>
      <c r="CO517" s="160"/>
      <c r="CP517" s="160"/>
      <c r="CQ517" s="160"/>
      <c r="CR517" s="160"/>
      <c r="CS517" s="160"/>
      <c r="CT517" s="160"/>
      <c r="CU517" s="160"/>
      <c r="CV517" s="160"/>
      <c r="CW517" s="160"/>
      <c r="CX517" s="160"/>
      <c r="CY517" s="160"/>
      <c r="CZ517" s="160"/>
      <c r="DA517" s="160"/>
      <c r="DB517" s="160"/>
      <c r="DC517" s="160"/>
      <c r="DD517" s="160"/>
      <c r="DE517" s="160"/>
      <c r="DF517" s="160"/>
      <c r="DG517" s="160"/>
      <c r="DH517" s="160"/>
      <c r="DI517" s="160"/>
      <c r="DJ517" s="160"/>
      <c r="DK517" s="160"/>
      <c r="DL517" s="160"/>
      <c r="DM517" s="160"/>
      <c r="DN517" s="160"/>
      <c r="DO517" s="160"/>
      <c r="DP517" s="160"/>
      <c r="DQ517" s="160"/>
      <c r="DR517" s="160"/>
      <c r="DS517" s="160"/>
      <c r="DT517" s="160"/>
      <c r="DU517" s="160"/>
      <c r="DV517" s="160"/>
      <c r="DW517" s="160"/>
      <c r="DX517" s="160"/>
      <c r="DY517" s="160"/>
      <c r="DZ517" s="160"/>
      <c r="EA517" s="160"/>
      <c r="EB517" s="160"/>
      <c r="EC517" s="160"/>
      <c r="ED517" s="160"/>
      <c r="EE517" s="160"/>
      <c r="EF517" s="160"/>
      <c r="EG517" s="160"/>
    </row>
    <row r="518" spans="28:137" s="162" customFormat="1">
      <c r="AB518" s="160"/>
      <c r="AC518" s="171"/>
      <c r="AD518" s="164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160"/>
      <c r="BN518" s="160"/>
      <c r="BO518" s="160"/>
      <c r="BP518" s="160"/>
      <c r="BQ518" s="160"/>
      <c r="BR518" s="160"/>
      <c r="BS518" s="160"/>
      <c r="BT518" s="160"/>
      <c r="BU518" s="160"/>
      <c r="BV518" s="160"/>
      <c r="BW518" s="160"/>
      <c r="BX518" s="160"/>
      <c r="BY518" s="160"/>
      <c r="BZ518" s="160"/>
      <c r="CA518" s="160"/>
      <c r="CB518" s="160"/>
      <c r="CC518" s="160"/>
      <c r="CD518" s="160"/>
      <c r="CE518" s="160"/>
      <c r="CF518" s="160"/>
      <c r="CG518" s="160"/>
      <c r="CH518" s="160"/>
      <c r="CI518" s="160"/>
      <c r="CJ518" s="160"/>
      <c r="CK518" s="160"/>
      <c r="CL518" s="160"/>
      <c r="CM518" s="160"/>
      <c r="CN518" s="160"/>
      <c r="CO518" s="160"/>
      <c r="CP518" s="160"/>
      <c r="CQ518" s="160"/>
      <c r="CR518" s="160"/>
      <c r="CS518" s="160"/>
      <c r="CT518" s="160"/>
      <c r="CU518" s="160"/>
      <c r="CV518" s="160"/>
      <c r="CW518" s="160"/>
      <c r="CX518" s="160"/>
      <c r="CY518" s="160"/>
      <c r="CZ518" s="160"/>
      <c r="DA518" s="160"/>
      <c r="DB518" s="160"/>
      <c r="DC518" s="160"/>
      <c r="DD518" s="160"/>
      <c r="DE518" s="160"/>
      <c r="DF518" s="160"/>
      <c r="DG518" s="160"/>
      <c r="DH518" s="160"/>
      <c r="DI518" s="160"/>
      <c r="DJ518" s="160"/>
      <c r="DK518" s="160"/>
      <c r="DL518" s="160"/>
      <c r="DM518" s="160"/>
      <c r="DN518" s="160"/>
      <c r="DO518" s="160"/>
      <c r="DP518" s="160"/>
      <c r="DQ518" s="160"/>
      <c r="DR518" s="160"/>
      <c r="DS518" s="160"/>
      <c r="DT518" s="160"/>
      <c r="DU518" s="160"/>
      <c r="DV518" s="160"/>
      <c r="DW518" s="160"/>
      <c r="DX518" s="160"/>
      <c r="DY518" s="160"/>
      <c r="DZ518" s="160"/>
      <c r="EA518" s="160"/>
      <c r="EB518" s="160"/>
      <c r="EC518" s="160"/>
      <c r="ED518" s="160"/>
      <c r="EE518" s="160"/>
      <c r="EF518" s="160"/>
      <c r="EG518" s="160"/>
    </row>
    <row r="519" spans="28:137" s="162" customFormat="1">
      <c r="AB519" s="160"/>
      <c r="AC519" s="171"/>
      <c r="AD519" s="164"/>
      <c r="AE519" s="160"/>
      <c r="AF519" s="160"/>
      <c r="AG519" s="160"/>
      <c r="AH519" s="160"/>
      <c r="AI519" s="160"/>
      <c r="AJ519" s="160"/>
      <c r="AK519" s="160"/>
      <c r="AL519" s="160"/>
      <c r="AM519" s="160"/>
      <c r="AN519" s="160"/>
      <c r="AO519" s="160"/>
      <c r="AP519" s="160"/>
      <c r="AQ519" s="160"/>
      <c r="AR519" s="160"/>
      <c r="AS519" s="160"/>
      <c r="AT519" s="160"/>
      <c r="AU519" s="160"/>
      <c r="AV519" s="160"/>
      <c r="AW519" s="160"/>
      <c r="AX519" s="160"/>
      <c r="AY519" s="160"/>
      <c r="AZ519" s="160"/>
      <c r="BA519" s="160"/>
      <c r="BB519" s="160"/>
      <c r="BC519" s="160"/>
      <c r="BD519" s="160"/>
      <c r="BE519" s="160"/>
      <c r="BF519" s="160"/>
      <c r="BG519" s="160"/>
      <c r="BH519" s="160"/>
      <c r="BI519" s="160"/>
      <c r="BJ519" s="160"/>
      <c r="BK519" s="160"/>
      <c r="BL519" s="160"/>
      <c r="BM519" s="160"/>
      <c r="BN519" s="160"/>
      <c r="BO519" s="160"/>
      <c r="BP519" s="160"/>
      <c r="BQ519" s="160"/>
      <c r="BR519" s="160"/>
      <c r="BS519" s="160"/>
      <c r="BT519" s="160"/>
      <c r="BU519" s="160"/>
      <c r="BV519" s="160"/>
      <c r="BW519" s="160"/>
      <c r="BX519" s="160"/>
      <c r="BY519" s="160"/>
      <c r="BZ519" s="160"/>
      <c r="CA519" s="160"/>
      <c r="CB519" s="160"/>
      <c r="CC519" s="160"/>
      <c r="CD519" s="160"/>
      <c r="CE519" s="160"/>
      <c r="CF519" s="160"/>
      <c r="CG519" s="160"/>
      <c r="CH519" s="160"/>
      <c r="CI519" s="160"/>
      <c r="CJ519" s="160"/>
      <c r="CK519" s="160"/>
      <c r="CL519" s="160"/>
      <c r="CM519" s="160"/>
      <c r="CN519" s="160"/>
      <c r="CO519" s="160"/>
      <c r="CP519" s="160"/>
      <c r="CQ519" s="160"/>
      <c r="CR519" s="160"/>
      <c r="CS519" s="160"/>
      <c r="CT519" s="160"/>
      <c r="CU519" s="160"/>
      <c r="CV519" s="160"/>
      <c r="CW519" s="160"/>
      <c r="CX519" s="160"/>
      <c r="CY519" s="160"/>
      <c r="CZ519" s="160"/>
      <c r="DA519" s="160"/>
      <c r="DB519" s="160"/>
      <c r="DC519" s="160"/>
      <c r="DD519" s="160"/>
      <c r="DE519" s="160"/>
      <c r="DF519" s="160"/>
      <c r="DG519" s="160"/>
      <c r="DH519" s="160"/>
      <c r="DI519" s="160"/>
      <c r="DJ519" s="160"/>
      <c r="DK519" s="160"/>
      <c r="DL519" s="160"/>
      <c r="DM519" s="160"/>
      <c r="DN519" s="160"/>
      <c r="DO519" s="160"/>
      <c r="DP519" s="160"/>
      <c r="DQ519" s="160"/>
      <c r="DR519" s="160"/>
      <c r="DS519" s="160"/>
      <c r="DT519" s="160"/>
      <c r="DU519" s="160"/>
      <c r="DV519" s="160"/>
      <c r="DW519" s="160"/>
      <c r="DX519" s="160"/>
      <c r="DY519" s="160"/>
      <c r="DZ519" s="160"/>
      <c r="EA519" s="160"/>
      <c r="EB519" s="160"/>
      <c r="EC519" s="160"/>
      <c r="ED519" s="160"/>
      <c r="EE519" s="160"/>
      <c r="EF519" s="160"/>
      <c r="EG519" s="160"/>
    </row>
    <row r="520" spans="28:137" s="162" customFormat="1">
      <c r="AB520" s="160"/>
      <c r="AC520" s="171"/>
      <c r="AD520" s="164"/>
      <c r="AE520" s="160"/>
      <c r="AF520" s="160"/>
      <c r="AG520" s="160"/>
      <c r="AH520" s="160"/>
      <c r="AI520" s="160"/>
      <c r="AJ520" s="160"/>
      <c r="AK520" s="160"/>
      <c r="AL520" s="160"/>
      <c r="AM520" s="160"/>
      <c r="AN520" s="160"/>
      <c r="AO520" s="160"/>
      <c r="AP520" s="160"/>
      <c r="AQ520" s="160"/>
      <c r="AR520" s="160"/>
      <c r="AS520" s="160"/>
      <c r="AT520" s="160"/>
      <c r="AU520" s="160"/>
      <c r="AV520" s="160"/>
      <c r="AW520" s="160"/>
      <c r="AX520" s="160"/>
      <c r="AY520" s="160"/>
      <c r="AZ520" s="160"/>
      <c r="BA520" s="160"/>
      <c r="BB520" s="160"/>
      <c r="BC520" s="160"/>
      <c r="BD520" s="160"/>
      <c r="BE520" s="160"/>
      <c r="BF520" s="160"/>
      <c r="BG520" s="160"/>
      <c r="BH520" s="160"/>
      <c r="BI520" s="160"/>
      <c r="BJ520" s="160"/>
      <c r="BK520" s="160"/>
      <c r="BL520" s="160"/>
      <c r="BM520" s="160"/>
      <c r="BN520" s="160"/>
      <c r="BO520" s="160"/>
      <c r="BP520" s="160"/>
      <c r="BQ520" s="160"/>
      <c r="BR520" s="160"/>
      <c r="BS520" s="160"/>
      <c r="BT520" s="160"/>
      <c r="BU520" s="160"/>
      <c r="BV520" s="160"/>
      <c r="BW520" s="160"/>
      <c r="BX520" s="160"/>
      <c r="BY520" s="160"/>
      <c r="BZ520" s="160"/>
      <c r="CA520" s="160"/>
      <c r="CB520" s="160"/>
      <c r="CC520" s="160"/>
      <c r="CD520" s="160"/>
      <c r="CE520" s="160"/>
      <c r="CF520" s="160"/>
      <c r="CG520" s="160"/>
      <c r="CH520" s="160"/>
      <c r="CI520" s="160"/>
      <c r="CJ520" s="160"/>
      <c r="CK520" s="160"/>
      <c r="CL520" s="160"/>
      <c r="CM520" s="160"/>
      <c r="CN520" s="160"/>
      <c r="CO520" s="160"/>
      <c r="CP520" s="160"/>
      <c r="CQ520" s="160"/>
      <c r="CR520" s="160"/>
      <c r="CS520" s="160"/>
      <c r="CT520" s="160"/>
      <c r="CU520" s="160"/>
      <c r="CV520" s="160"/>
      <c r="CW520" s="160"/>
      <c r="CX520" s="160"/>
      <c r="CY520" s="160"/>
      <c r="CZ520" s="160"/>
      <c r="DA520" s="160"/>
      <c r="DB520" s="160"/>
      <c r="DC520" s="160"/>
      <c r="DD520" s="160"/>
      <c r="DE520" s="160"/>
      <c r="DF520" s="160"/>
      <c r="DG520" s="160"/>
      <c r="DH520" s="160"/>
      <c r="DI520" s="160"/>
      <c r="DJ520" s="160"/>
      <c r="DK520" s="160"/>
      <c r="DL520" s="160"/>
      <c r="DM520" s="160"/>
      <c r="DN520" s="160"/>
      <c r="DO520" s="160"/>
      <c r="DP520" s="160"/>
      <c r="DQ520" s="160"/>
      <c r="DR520" s="160"/>
      <c r="DS520" s="160"/>
      <c r="DT520" s="160"/>
      <c r="DU520" s="160"/>
      <c r="DV520" s="160"/>
      <c r="DW520" s="160"/>
      <c r="DX520" s="160"/>
      <c r="DY520" s="160"/>
      <c r="DZ520" s="160"/>
      <c r="EA520" s="160"/>
      <c r="EB520" s="160"/>
      <c r="EC520" s="160"/>
      <c r="ED520" s="160"/>
      <c r="EE520" s="160"/>
      <c r="EF520" s="160"/>
      <c r="EG520" s="160"/>
    </row>
    <row r="521" spans="28:137" s="162" customFormat="1">
      <c r="AB521" s="160"/>
      <c r="AC521" s="171"/>
      <c r="AD521" s="164"/>
      <c r="AE521" s="160"/>
      <c r="AF521" s="160"/>
      <c r="AG521" s="160"/>
      <c r="AH521" s="160"/>
      <c r="AI521" s="160"/>
      <c r="AJ521" s="160"/>
      <c r="AK521" s="160"/>
      <c r="AL521" s="160"/>
      <c r="AM521" s="160"/>
      <c r="AN521" s="160"/>
      <c r="AO521" s="160"/>
      <c r="AP521" s="160"/>
      <c r="AQ521" s="160"/>
      <c r="AR521" s="160"/>
      <c r="AS521" s="160"/>
      <c r="AT521" s="160"/>
      <c r="AU521" s="160"/>
      <c r="AV521" s="160"/>
      <c r="AW521" s="160"/>
      <c r="AX521" s="160"/>
      <c r="AY521" s="160"/>
      <c r="AZ521" s="160"/>
      <c r="BA521" s="160"/>
      <c r="BB521" s="160"/>
      <c r="BC521" s="160"/>
      <c r="BD521" s="160"/>
      <c r="BE521" s="160"/>
      <c r="BF521" s="160"/>
      <c r="BG521" s="160"/>
      <c r="BH521" s="160"/>
      <c r="BI521" s="160"/>
      <c r="BJ521" s="160"/>
      <c r="BK521" s="160"/>
      <c r="BL521" s="160"/>
      <c r="BM521" s="160"/>
      <c r="BN521" s="160"/>
      <c r="BO521" s="160"/>
      <c r="BP521" s="160"/>
      <c r="BQ521" s="160"/>
      <c r="BR521" s="160"/>
      <c r="BS521" s="160"/>
      <c r="BT521" s="160"/>
      <c r="BU521" s="160"/>
      <c r="BV521" s="160"/>
      <c r="BW521" s="160"/>
      <c r="BX521" s="160"/>
      <c r="BY521" s="160"/>
      <c r="BZ521" s="160"/>
      <c r="CA521" s="160"/>
      <c r="CB521" s="160"/>
      <c r="CC521" s="160"/>
      <c r="CD521" s="160"/>
      <c r="CE521" s="160"/>
      <c r="CF521" s="160"/>
      <c r="CG521" s="160"/>
      <c r="CH521" s="160"/>
      <c r="CI521" s="160"/>
      <c r="CJ521" s="160"/>
      <c r="CK521" s="160"/>
      <c r="CL521" s="160"/>
      <c r="CM521" s="160"/>
      <c r="CN521" s="160"/>
      <c r="CO521" s="160"/>
      <c r="CP521" s="160"/>
      <c r="CQ521" s="160"/>
      <c r="CR521" s="160"/>
      <c r="CS521" s="160"/>
      <c r="CT521" s="160"/>
      <c r="CU521" s="160"/>
      <c r="CV521" s="160"/>
      <c r="CW521" s="160"/>
      <c r="CX521" s="160"/>
      <c r="CY521" s="160"/>
      <c r="CZ521" s="160"/>
      <c r="DA521" s="160"/>
      <c r="DB521" s="160"/>
      <c r="DC521" s="160"/>
      <c r="DD521" s="160"/>
      <c r="DE521" s="160"/>
      <c r="DF521" s="160"/>
      <c r="DG521" s="160"/>
      <c r="DH521" s="160"/>
      <c r="DI521" s="160"/>
      <c r="DJ521" s="160"/>
      <c r="DK521" s="160"/>
      <c r="DL521" s="160"/>
      <c r="DM521" s="160"/>
      <c r="DN521" s="160"/>
      <c r="DO521" s="160"/>
      <c r="DP521" s="160"/>
      <c r="DQ521" s="160"/>
      <c r="DR521" s="160"/>
      <c r="DS521" s="160"/>
      <c r="DT521" s="160"/>
      <c r="DU521" s="160"/>
      <c r="DV521" s="160"/>
      <c r="DW521" s="160"/>
      <c r="DX521" s="160"/>
      <c r="DY521" s="160"/>
      <c r="DZ521" s="160"/>
      <c r="EA521" s="160"/>
      <c r="EB521" s="160"/>
      <c r="EC521" s="160"/>
      <c r="ED521" s="160"/>
      <c r="EE521" s="160"/>
      <c r="EF521" s="160"/>
      <c r="EG521" s="160"/>
    </row>
    <row r="522" spans="28:137" s="162" customFormat="1">
      <c r="AB522" s="160"/>
      <c r="AC522" s="171"/>
      <c r="AD522" s="164"/>
      <c r="AE522" s="160"/>
      <c r="AF522" s="160"/>
      <c r="AG522" s="160"/>
      <c r="AH522" s="160"/>
      <c r="AI522" s="160"/>
      <c r="AJ522" s="160"/>
      <c r="AK522" s="160"/>
      <c r="AL522" s="160"/>
      <c r="AM522" s="160"/>
      <c r="AN522" s="160"/>
      <c r="AO522" s="160"/>
      <c r="AP522" s="160"/>
      <c r="AQ522" s="160"/>
      <c r="AR522" s="160"/>
      <c r="AS522" s="160"/>
      <c r="AT522" s="160"/>
      <c r="AU522" s="160"/>
      <c r="AV522" s="160"/>
      <c r="AW522" s="160"/>
      <c r="AX522" s="160"/>
      <c r="AY522" s="160"/>
      <c r="AZ522" s="160"/>
      <c r="BA522" s="160"/>
      <c r="BB522" s="160"/>
      <c r="BC522" s="160"/>
      <c r="BD522" s="160"/>
      <c r="BE522" s="160"/>
      <c r="BF522" s="160"/>
      <c r="BG522" s="160"/>
      <c r="BH522" s="160"/>
      <c r="BI522" s="160"/>
      <c r="BJ522" s="160"/>
      <c r="BK522" s="160"/>
      <c r="BL522" s="160"/>
      <c r="BM522" s="160"/>
      <c r="BN522" s="160"/>
      <c r="BO522" s="160"/>
      <c r="BP522" s="160"/>
      <c r="BQ522" s="160"/>
      <c r="BR522" s="160"/>
      <c r="BS522" s="160"/>
      <c r="BT522" s="160"/>
      <c r="BU522" s="160"/>
      <c r="BV522" s="160"/>
      <c r="BW522" s="160"/>
      <c r="BX522" s="160"/>
      <c r="BY522" s="160"/>
      <c r="BZ522" s="160"/>
      <c r="CA522" s="160"/>
      <c r="CB522" s="160"/>
      <c r="CC522" s="160"/>
      <c r="CD522" s="160"/>
      <c r="CE522" s="160"/>
      <c r="CF522" s="160"/>
      <c r="CG522" s="160"/>
      <c r="CH522" s="160"/>
      <c r="CI522" s="160"/>
      <c r="CJ522" s="160"/>
      <c r="CK522" s="160"/>
      <c r="CL522" s="160"/>
      <c r="CM522" s="160"/>
      <c r="CN522" s="160"/>
      <c r="CO522" s="160"/>
      <c r="CP522" s="160"/>
      <c r="CQ522" s="160"/>
      <c r="CR522" s="160"/>
      <c r="CS522" s="160"/>
      <c r="CT522" s="160"/>
      <c r="CU522" s="160"/>
      <c r="CV522" s="160"/>
      <c r="CW522" s="160"/>
      <c r="CX522" s="160"/>
      <c r="CY522" s="160"/>
      <c r="CZ522" s="160"/>
      <c r="DA522" s="160"/>
      <c r="DB522" s="160"/>
      <c r="DC522" s="160"/>
      <c r="DD522" s="160"/>
      <c r="DE522" s="160"/>
      <c r="DF522" s="160"/>
      <c r="DG522" s="160"/>
      <c r="DH522" s="160"/>
      <c r="DI522" s="160"/>
      <c r="DJ522" s="160"/>
      <c r="DK522" s="160"/>
      <c r="DL522" s="160"/>
      <c r="DM522" s="160"/>
      <c r="DN522" s="160"/>
      <c r="DO522" s="160"/>
      <c r="DP522" s="160"/>
      <c r="DQ522" s="160"/>
      <c r="DR522" s="160"/>
      <c r="DS522" s="160"/>
      <c r="DT522" s="160"/>
      <c r="DU522" s="160"/>
      <c r="DV522" s="160"/>
      <c r="DW522" s="160"/>
      <c r="DX522" s="160"/>
      <c r="DY522" s="160"/>
      <c r="DZ522" s="160"/>
      <c r="EA522" s="160"/>
      <c r="EB522" s="160"/>
      <c r="EC522" s="160"/>
      <c r="ED522" s="160"/>
      <c r="EE522" s="160"/>
      <c r="EF522" s="160"/>
      <c r="EG522" s="160"/>
    </row>
    <row r="523" spans="28:137" s="162" customFormat="1">
      <c r="AB523" s="160"/>
      <c r="AC523" s="171"/>
      <c r="AD523" s="164"/>
      <c r="AE523" s="160"/>
      <c r="AF523" s="160"/>
      <c r="AG523" s="160"/>
      <c r="AH523" s="160"/>
      <c r="AI523" s="160"/>
      <c r="AJ523" s="160"/>
      <c r="AK523" s="160"/>
      <c r="AL523" s="160"/>
      <c r="AM523" s="160"/>
      <c r="AN523" s="160"/>
      <c r="AO523" s="160"/>
      <c r="AP523" s="160"/>
      <c r="AQ523" s="160"/>
      <c r="AR523" s="160"/>
      <c r="AS523" s="160"/>
      <c r="AT523" s="160"/>
      <c r="AU523" s="160"/>
      <c r="AV523" s="160"/>
      <c r="AW523" s="160"/>
      <c r="AX523" s="160"/>
      <c r="AY523" s="160"/>
      <c r="AZ523" s="160"/>
      <c r="BA523" s="160"/>
      <c r="BB523" s="160"/>
      <c r="BC523" s="160"/>
      <c r="BD523" s="160"/>
      <c r="BE523" s="160"/>
      <c r="BF523" s="160"/>
      <c r="BG523" s="160"/>
      <c r="BH523" s="160"/>
      <c r="BI523" s="160"/>
      <c r="BJ523" s="160"/>
      <c r="BK523" s="160"/>
      <c r="BL523" s="160"/>
      <c r="BM523" s="160"/>
      <c r="BN523" s="160"/>
      <c r="BO523" s="160"/>
      <c r="BP523" s="160"/>
      <c r="BQ523" s="160"/>
      <c r="BR523" s="160"/>
      <c r="BS523" s="160"/>
      <c r="BT523" s="160"/>
      <c r="BU523" s="160"/>
      <c r="BV523" s="160"/>
      <c r="BW523" s="160"/>
      <c r="BX523" s="160"/>
      <c r="BY523" s="160"/>
      <c r="BZ523" s="160"/>
      <c r="CA523" s="160"/>
      <c r="CB523" s="160"/>
      <c r="CC523" s="160"/>
      <c r="CD523" s="160"/>
      <c r="CE523" s="160"/>
      <c r="CF523" s="160"/>
      <c r="CG523" s="160"/>
      <c r="CH523" s="160"/>
      <c r="CI523" s="160"/>
      <c r="CJ523" s="160"/>
      <c r="CK523" s="160"/>
      <c r="CL523" s="160"/>
      <c r="CM523" s="160"/>
      <c r="CN523" s="160"/>
      <c r="CO523" s="160"/>
      <c r="CP523" s="160"/>
      <c r="CQ523" s="160"/>
      <c r="CR523" s="160"/>
      <c r="CS523" s="160"/>
      <c r="CT523" s="160"/>
      <c r="CU523" s="160"/>
      <c r="CV523" s="160"/>
      <c r="CW523" s="160"/>
      <c r="CX523" s="160"/>
      <c r="CY523" s="160"/>
      <c r="CZ523" s="160"/>
      <c r="DA523" s="160"/>
      <c r="DB523" s="160"/>
      <c r="DC523" s="160"/>
      <c r="DD523" s="160"/>
      <c r="DE523" s="160"/>
      <c r="DF523" s="160"/>
      <c r="DG523" s="160"/>
      <c r="DH523" s="160"/>
      <c r="DI523" s="160"/>
      <c r="DJ523" s="160"/>
      <c r="DK523" s="160"/>
      <c r="DL523" s="160"/>
      <c r="DM523" s="160"/>
      <c r="DN523" s="160"/>
      <c r="DO523" s="160"/>
      <c r="DP523" s="160"/>
      <c r="DQ523" s="160"/>
      <c r="DR523" s="160"/>
      <c r="DS523" s="160"/>
      <c r="DT523" s="160"/>
      <c r="DU523" s="160"/>
      <c r="DV523" s="160"/>
      <c r="DW523" s="160"/>
      <c r="DX523" s="160"/>
      <c r="DY523" s="160"/>
      <c r="DZ523" s="160"/>
      <c r="EA523" s="160"/>
      <c r="EB523" s="160"/>
      <c r="EC523" s="160"/>
      <c r="ED523" s="160"/>
      <c r="EE523" s="160"/>
      <c r="EF523" s="160"/>
      <c r="EG523" s="160"/>
    </row>
    <row r="524" spans="28:137" s="162" customFormat="1">
      <c r="AB524" s="160"/>
      <c r="AC524" s="171"/>
      <c r="AD524" s="164"/>
      <c r="AE524" s="160"/>
      <c r="AF524" s="160"/>
      <c r="AG524" s="160"/>
      <c r="AH524" s="160"/>
      <c r="AI524" s="160"/>
      <c r="AJ524" s="160"/>
      <c r="AK524" s="160"/>
      <c r="AL524" s="160"/>
      <c r="AM524" s="160"/>
      <c r="AN524" s="160"/>
      <c r="AO524" s="160"/>
      <c r="AP524" s="160"/>
      <c r="AQ524" s="160"/>
      <c r="AR524" s="160"/>
      <c r="AS524" s="160"/>
      <c r="AT524" s="160"/>
      <c r="AU524" s="160"/>
      <c r="AV524" s="160"/>
      <c r="AW524" s="160"/>
      <c r="AX524" s="160"/>
      <c r="AY524" s="160"/>
      <c r="AZ524" s="160"/>
      <c r="BA524" s="160"/>
      <c r="BB524" s="160"/>
      <c r="BC524" s="160"/>
      <c r="BD524" s="160"/>
      <c r="BE524" s="160"/>
      <c r="BF524" s="160"/>
      <c r="BG524" s="160"/>
      <c r="BH524" s="160"/>
      <c r="BI524" s="160"/>
      <c r="BJ524" s="160"/>
      <c r="BK524" s="160"/>
      <c r="BL524" s="160"/>
      <c r="BM524" s="160"/>
      <c r="BN524" s="160"/>
      <c r="BO524" s="160"/>
      <c r="BP524" s="160"/>
      <c r="BQ524" s="160"/>
      <c r="BR524" s="160"/>
      <c r="BS524" s="160"/>
      <c r="BT524" s="160"/>
      <c r="BU524" s="160"/>
      <c r="BV524" s="160"/>
      <c r="BW524" s="160"/>
      <c r="BX524" s="160"/>
      <c r="BY524" s="160"/>
      <c r="BZ524" s="160"/>
      <c r="CA524" s="160"/>
      <c r="CB524" s="160"/>
      <c r="CC524" s="160"/>
      <c r="CD524" s="160"/>
      <c r="CE524" s="160"/>
      <c r="CF524" s="160"/>
      <c r="CG524" s="160"/>
      <c r="CH524" s="160"/>
      <c r="CI524" s="160"/>
      <c r="CJ524" s="160"/>
      <c r="CK524" s="160"/>
      <c r="CL524" s="160"/>
      <c r="CM524" s="160"/>
      <c r="CN524" s="160"/>
      <c r="CO524" s="160"/>
      <c r="CP524" s="160"/>
      <c r="CQ524" s="160"/>
      <c r="CR524" s="160"/>
      <c r="CS524" s="160"/>
      <c r="CT524" s="160"/>
      <c r="CU524" s="160"/>
      <c r="CV524" s="160"/>
      <c r="CW524" s="160"/>
      <c r="CX524" s="160"/>
      <c r="CY524" s="160"/>
      <c r="CZ524" s="160"/>
      <c r="DA524" s="160"/>
      <c r="DB524" s="160"/>
      <c r="DC524" s="160"/>
      <c r="DD524" s="160"/>
      <c r="DE524" s="160"/>
      <c r="DF524" s="160"/>
      <c r="DG524" s="160"/>
      <c r="DH524" s="160"/>
      <c r="DI524" s="160"/>
      <c r="DJ524" s="160"/>
      <c r="DK524" s="160"/>
      <c r="DL524" s="160"/>
      <c r="DM524" s="160"/>
      <c r="DN524" s="160"/>
      <c r="DO524" s="160"/>
      <c r="DP524" s="160"/>
      <c r="DQ524" s="160"/>
      <c r="DR524" s="160"/>
      <c r="DS524" s="160"/>
      <c r="DT524" s="160"/>
      <c r="DU524" s="160"/>
      <c r="DV524" s="160"/>
      <c r="DW524" s="160"/>
      <c r="DX524" s="160"/>
      <c r="DY524" s="160"/>
      <c r="DZ524" s="160"/>
      <c r="EA524" s="160"/>
      <c r="EB524" s="160"/>
      <c r="EC524" s="160"/>
      <c r="ED524" s="160"/>
      <c r="EE524" s="160"/>
      <c r="EF524" s="160"/>
      <c r="EG524" s="160"/>
    </row>
    <row r="525" spans="28:137" s="162" customFormat="1">
      <c r="AB525" s="160"/>
      <c r="AC525" s="171"/>
      <c r="AD525" s="164"/>
      <c r="AE525" s="160"/>
      <c r="AF525" s="160"/>
      <c r="AG525" s="160"/>
      <c r="AH525" s="160"/>
      <c r="AI525" s="160"/>
      <c r="AJ525" s="160"/>
      <c r="AK525" s="160"/>
      <c r="AL525" s="160"/>
      <c r="AM525" s="160"/>
      <c r="AN525" s="160"/>
      <c r="AO525" s="160"/>
      <c r="AP525" s="160"/>
      <c r="AQ525" s="160"/>
      <c r="AR525" s="160"/>
      <c r="AS525" s="160"/>
      <c r="AT525" s="160"/>
      <c r="AU525" s="160"/>
      <c r="AV525" s="160"/>
      <c r="AW525" s="160"/>
      <c r="AX525" s="160"/>
      <c r="AY525" s="160"/>
      <c r="AZ525" s="160"/>
      <c r="BA525" s="160"/>
      <c r="BB525" s="160"/>
      <c r="BC525" s="160"/>
      <c r="BD525" s="160"/>
      <c r="BE525" s="160"/>
      <c r="BF525" s="160"/>
      <c r="BG525" s="160"/>
      <c r="BH525" s="160"/>
      <c r="BI525" s="160"/>
      <c r="BJ525" s="160"/>
      <c r="BK525" s="160"/>
      <c r="BL525" s="160"/>
      <c r="BM525" s="160"/>
      <c r="BN525" s="160"/>
      <c r="BO525" s="160"/>
      <c r="BP525" s="160"/>
      <c r="BQ525" s="160"/>
      <c r="BR525" s="160"/>
      <c r="BS525" s="160"/>
      <c r="BT525" s="160"/>
      <c r="BU525" s="160"/>
      <c r="BV525" s="160"/>
      <c r="BW525" s="160"/>
      <c r="BX525" s="160"/>
      <c r="BY525" s="160"/>
      <c r="BZ525" s="160"/>
      <c r="CA525" s="160"/>
      <c r="CB525" s="160"/>
      <c r="CC525" s="160"/>
      <c r="CD525" s="160"/>
      <c r="CE525" s="160"/>
      <c r="CF525" s="160"/>
      <c r="CG525" s="160"/>
      <c r="CH525" s="160"/>
      <c r="CI525" s="160"/>
      <c r="CJ525" s="160"/>
      <c r="CK525" s="160"/>
      <c r="CL525" s="160"/>
      <c r="CM525" s="160"/>
      <c r="CN525" s="160"/>
      <c r="CO525" s="160"/>
      <c r="CP525" s="160"/>
      <c r="CQ525" s="160"/>
      <c r="CR525" s="160"/>
      <c r="CS525" s="160"/>
      <c r="CT525" s="160"/>
      <c r="CU525" s="160"/>
      <c r="CV525" s="160"/>
      <c r="CW525" s="160"/>
      <c r="CX525" s="160"/>
      <c r="CY525" s="160"/>
      <c r="CZ525" s="160"/>
      <c r="DA525" s="160"/>
      <c r="DB525" s="160"/>
      <c r="DC525" s="160"/>
      <c r="DD525" s="160"/>
      <c r="DE525" s="160"/>
      <c r="DF525" s="160"/>
      <c r="DG525" s="160"/>
      <c r="DH525" s="160"/>
      <c r="DI525" s="160"/>
      <c r="DJ525" s="160"/>
      <c r="DK525" s="160"/>
      <c r="DL525" s="160"/>
      <c r="DM525" s="160"/>
      <c r="DN525" s="160"/>
      <c r="DO525" s="160"/>
      <c r="DP525" s="160"/>
      <c r="DQ525" s="160"/>
      <c r="DR525" s="160"/>
      <c r="DS525" s="160"/>
      <c r="DT525" s="160"/>
      <c r="DU525" s="160"/>
      <c r="DV525" s="160"/>
      <c r="DW525" s="160"/>
      <c r="DX525" s="160"/>
      <c r="DY525" s="160"/>
      <c r="DZ525" s="160"/>
      <c r="EA525" s="160"/>
      <c r="EB525" s="160"/>
      <c r="EC525" s="160"/>
      <c r="ED525" s="160"/>
      <c r="EE525" s="160"/>
      <c r="EF525" s="160"/>
      <c r="EG525" s="160"/>
    </row>
    <row r="526" spans="28:137" s="162" customFormat="1">
      <c r="AB526" s="160"/>
      <c r="AC526" s="171"/>
      <c r="AD526" s="164"/>
      <c r="AE526" s="160"/>
      <c r="AF526" s="160"/>
      <c r="AG526" s="160"/>
      <c r="AH526" s="160"/>
      <c r="AI526" s="160"/>
      <c r="AJ526" s="160"/>
      <c r="AK526" s="160"/>
      <c r="AL526" s="160"/>
      <c r="AM526" s="160"/>
      <c r="AN526" s="160"/>
      <c r="AO526" s="160"/>
      <c r="AP526" s="160"/>
      <c r="AQ526" s="160"/>
      <c r="AR526" s="160"/>
      <c r="AS526" s="160"/>
      <c r="AT526" s="160"/>
      <c r="AU526" s="160"/>
      <c r="AV526" s="160"/>
      <c r="AW526" s="160"/>
      <c r="AX526" s="160"/>
      <c r="AY526" s="160"/>
      <c r="AZ526" s="160"/>
      <c r="BA526" s="160"/>
      <c r="BB526" s="160"/>
      <c r="BC526" s="160"/>
      <c r="BD526" s="160"/>
      <c r="BE526" s="160"/>
      <c r="BF526" s="160"/>
      <c r="BG526" s="160"/>
      <c r="BH526" s="160"/>
      <c r="BI526" s="160"/>
      <c r="BJ526" s="160"/>
      <c r="BK526" s="160"/>
      <c r="BL526" s="160"/>
      <c r="BM526" s="160"/>
      <c r="BN526" s="160"/>
      <c r="BO526" s="160"/>
      <c r="BP526" s="160"/>
      <c r="BQ526" s="160"/>
      <c r="BR526" s="160"/>
      <c r="BS526" s="160"/>
      <c r="BT526" s="160"/>
      <c r="BU526" s="160"/>
      <c r="BV526" s="160"/>
      <c r="BW526" s="160"/>
      <c r="BX526" s="160"/>
      <c r="BY526" s="160"/>
      <c r="BZ526" s="160"/>
      <c r="CA526" s="160"/>
      <c r="CB526" s="160"/>
      <c r="CC526" s="160"/>
      <c r="CD526" s="160"/>
      <c r="CE526" s="160"/>
      <c r="CF526" s="160"/>
      <c r="CG526" s="160"/>
      <c r="CH526" s="160"/>
      <c r="CI526" s="160"/>
      <c r="CJ526" s="160"/>
      <c r="CK526" s="160"/>
      <c r="CL526" s="160"/>
      <c r="CM526" s="160"/>
      <c r="CN526" s="160"/>
      <c r="CO526" s="160"/>
      <c r="CP526" s="160"/>
      <c r="CQ526" s="160"/>
      <c r="CR526" s="160"/>
      <c r="CS526" s="160"/>
      <c r="CT526" s="160"/>
      <c r="CU526" s="160"/>
      <c r="CV526" s="160"/>
      <c r="CW526" s="160"/>
      <c r="CX526" s="160"/>
      <c r="CY526" s="160"/>
      <c r="CZ526" s="160"/>
      <c r="DA526" s="160"/>
      <c r="DB526" s="160"/>
      <c r="DC526" s="160"/>
      <c r="DD526" s="160"/>
      <c r="DE526" s="160"/>
      <c r="DF526" s="160"/>
      <c r="DG526" s="160"/>
      <c r="DH526" s="160"/>
      <c r="DI526" s="160"/>
      <c r="DJ526" s="160"/>
      <c r="DK526" s="160"/>
      <c r="DL526" s="160"/>
      <c r="DM526" s="160"/>
      <c r="DN526" s="160"/>
      <c r="DO526" s="160"/>
      <c r="DP526" s="160"/>
      <c r="DQ526" s="160"/>
      <c r="DR526" s="160"/>
      <c r="DS526" s="160"/>
      <c r="DT526" s="160"/>
      <c r="DU526" s="160"/>
      <c r="DV526" s="160"/>
      <c r="DW526" s="160"/>
      <c r="DX526" s="160"/>
      <c r="DY526" s="160"/>
      <c r="DZ526" s="160"/>
      <c r="EA526" s="160"/>
      <c r="EB526" s="160"/>
      <c r="EC526" s="160"/>
      <c r="ED526" s="160"/>
      <c r="EE526" s="160"/>
      <c r="EF526" s="160"/>
      <c r="EG526" s="160"/>
    </row>
    <row r="527" spans="28:137" s="162" customFormat="1">
      <c r="AB527" s="160"/>
      <c r="AC527" s="171"/>
      <c r="AD527" s="164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  <c r="BA527" s="160"/>
      <c r="BB527" s="160"/>
      <c r="BC527" s="160"/>
      <c r="BD527" s="160"/>
      <c r="BE527" s="160"/>
      <c r="BF527" s="160"/>
      <c r="BG527" s="160"/>
      <c r="BH527" s="160"/>
      <c r="BI527" s="160"/>
      <c r="BJ527" s="160"/>
      <c r="BK527" s="160"/>
      <c r="BL527" s="160"/>
      <c r="BM527" s="160"/>
      <c r="BN527" s="160"/>
      <c r="BO527" s="160"/>
      <c r="BP527" s="160"/>
      <c r="BQ527" s="160"/>
      <c r="BR527" s="160"/>
      <c r="BS527" s="160"/>
      <c r="BT527" s="160"/>
      <c r="BU527" s="160"/>
      <c r="BV527" s="160"/>
      <c r="BW527" s="160"/>
      <c r="BX527" s="160"/>
      <c r="BY527" s="160"/>
      <c r="BZ527" s="160"/>
      <c r="CA527" s="160"/>
      <c r="CB527" s="160"/>
      <c r="CC527" s="160"/>
      <c r="CD527" s="160"/>
      <c r="CE527" s="160"/>
      <c r="CF527" s="160"/>
      <c r="CG527" s="160"/>
      <c r="CH527" s="160"/>
      <c r="CI527" s="160"/>
      <c r="CJ527" s="160"/>
      <c r="CK527" s="160"/>
      <c r="CL527" s="160"/>
      <c r="CM527" s="160"/>
      <c r="CN527" s="160"/>
      <c r="CO527" s="160"/>
      <c r="CP527" s="160"/>
      <c r="CQ527" s="160"/>
      <c r="CR527" s="160"/>
      <c r="CS527" s="160"/>
      <c r="CT527" s="160"/>
      <c r="CU527" s="160"/>
      <c r="CV527" s="160"/>
      <c r="CW527" s="160"/>
      <c r="CX527" s="160"/>
      <c r="CY527" s="160"/>
      <c r="CZ527" s="160"/>
      <c r="DA527" s="160"/>
      <c r="DB527" s="160"/>
      <c r="DC527" s="160"/>
      <c r="DD527" s="160"/>
      <c r="DE527" s="160"/>
      <c r="DF527" s="160"/>
      <c r="DG527" s="160"/>
      <c r="DH527" s="160"/>
      <c r="DI527" s="160"/>
      <c r="DJ527" s="160"/>
      <c r="DK527" s="160"/>
      <c r="DL527" s="160"/>
      <c r="DM527" s="160"/>
      <c r="DN527" s="160"/>
      <c r="DO527" s="160"/>
      <c r="DP527" s="160"/>
      <c r="DQ527" s="160"/>
      <c r="DR527" s="160"/>
      <c r="DS527" s="160"/>
      <c r="DT527" s="160"/>
      <c r="DU527" s="160"/>
      <c r="DV527" s="160"/>
      <c r="DW527" s="160"/>
      <c r="DX527" s="160"/>
      <c r="DY527" s="160"/>
      <c r="DZ527" s="160"/>
      <c r="EA527" s="160"/>
      <c r="EB527" s="160"/>
      <c r="EC527" s="160"/>
      <c r="ED527" s="160"/>
      <c r="EE527" s="160"/>
      <c r="EF527" s="160"/>
      <c r="EG527" s="160"/>
    </row>
    <row r="528" spans="28:137" s="162" customFormat="1">
      <c r="AB528" s="160"/>
      <c r="AC528" s="171"/>
      <c r="AD528" s="164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  <c r="BA528" s="160"/>
      <c r="BB528" s="160"/>
      <c r="BC528" s="160"/>
      <c r="BD528" s="160"/>
      <c r="BE528" s="160"/>
      <c r="BF528" s="160"/>
      <c r="BG528" s="160"/>
      <c r="BH528" s="160"/>
      <c r="BI528" s="160"/>
      <c r="BJ528" s="160"/>
      <c r="BK528" s="160"/>
      <c r="BL528" s="160"/>
      <c r="BM528" s="160"/>
      <c r="BN528" s="160"/>
      <c r="BO528" s="160"/>
      <c r="BP528" s="160"/>
      <c r="BQ528" s="160"/>
      <c r="BR528" s="160"/>
      <c r="BS528" s="160"/>
      <c r="BT528" s="160"/>
      <c r="BU528" s="160"/>
      <c r="BV528" s="160"/>
      <c r="BW528" s="160"/>
      <c r="BX528" s="160"/>
      <c r="BY528" s="160"/>
      <c r="BZ528" s="160"/>
      <c r="CA528" s="160"/>
      <c r="CB528" s="160"/>
      <c r="CC528" s="160"/>
      <c r="CD528" s="160"/>
      <c r="CE528" s="160"/>
      <c r="CF528" s="160"/>
      <c r="CG528" s="160"/>
      <c r="CH528" s="160"/>
      <c r="CI528" s="160"/>
      <c r="CJ528" s="160"/>
      <c r="CK528" s="160"/>
      <c r="CL528" s="160"/>
      <c r="CM528" s="160"/>
      <c r="CN528" s="160"/>
      <c r="CO528" s="160"/>
      <c r="CP528" s="160"/>
      <c r="CQ528" s="160"/>
      <c r="CR528" s="160"/>
      <c r="CS528" s="160"/>
      <c r="CT528" s="160"/>
      <c r="CU528" s="160"/>
      <c r="CV528" s="160"/>
      <c r="CW528" s="160"/>
      <c r="CX528" s="160"/>
      <c r="CY528" s="160"/>
      <c r="CZ528" s="160"/>
      <c r="DA528" s="160"/>
      <c r="DB528" s="160"/>
      <c r="DC528" s="160"/>
      <c r="DD528" s="160"/>
      <c r="DE528" s="160"/>
      <c r="DF528" s="160"/>
      <c r="DG528" s="160"/>
      <c r="DH528" s="160"/>
      <c r="DI528" s="160"/>
      <c r="DJ528" s="160"/>
      <c r="DK528" s="160"/>
      <c r="DL528" s="160"/>
      <c r="DM528" s="160"/>
      <c r="DN528" s="160"/>
      <c r="DO528" s="160"/>
      <c r="DP528" s="160"/>
      <c r="DQ528" s="160"/>
      <c r="DR528" s="160"/>
      <c r="DS528" s="160"/>
      <c r="DT528" s="160"/>
      <c r="DU528" s="160"/>
      <c r="DV528" s="160"/>
      <c r="DW528" s="160"/>
      <c r="DX528" s="160"/>
      <c r="DY528" s="160"/>
      <c r="DZ528" s="160"/>
      <c r="EA528" s="160"/>
      <c r="EB528" s="160"/>
      <c r="EC528" s="160"/>
      <c r="ED528" s="160"/>
      <c r="EE528" s="160"/>
      <c r="EF528" s="160"/>
      <c r="EG528" s="160"/>
    </row>
    <row r="529" spans="28:137" s="162" customFormat="1">
      <c r="AB529" s="160"/>
      <c r="AC529" s="171"/>
      <c r="AD529" s="164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  <c r="BA529" s="160"/>
      <c r="BB529" s="160"/>
      <c r="BC529" s="160"/>
      <c r="BD529" s="160"/>
      <c r="BE529" s="160"/>
      <c r="BF529" s="160"/>
      <c r="BG529" s="160"/>
      <c r="BH529" s="160"/>
      <c r="BI529" s="160"/>
      <c r="BJ529" s="160"/>
      <c r="BK529" s="160"/>
      <c r="BL529" s="160"/>
      <c r="BM529" s="160"/>
      <c r="BN529" s="160"/>
      <c r="BO529" s="160"/>
      <c r="BP529" s="160"/>
      <c r="BQ529" s="160"/>
      <c r="BR529" s="160"/>
      <c r="BS529" s="160"/>
      <c r="BT529" s="160"/>
      <c r="BU529" s="160"/>
      <c r="BV529" s="160"/>
      <c r="BW529" s="160"/>
      <c r="BX529" s="160"/>
      <c r="BY529" s="160"/>
      <c r="BZ529" s="160"/>
      <c r="CA529" s="160"/>
      <c r="CB529" s="160"/>
      <c r="CC529" s="160"/>
      <c r="CD529" s="160"/>
      <c r="CE529" s="160"/>
      <c r="CF529" s="160"/>
      <c r="CG529" s="160"/>
      <c r="CH529" s="160"/>
      <c r="CI529" s="160"/>
      <c r="CJ529" s="160"/>
      <c r="CK529" s="160"/>
      <c r="CL529" s="160"/>
      <c r="CM529" s="160"/>
      <c r="CN529" s="160"/>
      <c r="CO529" s="160"/>
      <c r="CP529" s="160"/>
      <c r="CQ529" s="160"/>
      <c r="CR529" s="160"/>
      <c r="CS529" s="160"/>
      <c r="CT529" s="160"/>
      <c r="CU529" s="160"/>
      <c r="CV529" s="160"/>
      <c r="CW529" s="160"/>
      <c r="CX529" s="160"/>
      <c r="CY529" s="160"/>
      <c r="CZ529" s="160"/>
      <c r="DA529" s="160"/>
      <c r="DB529" s="160"/>
      <c r="DC529" s="160"/>
      <c r="DD529" s="160"/>
      <c r="DE529" s="160"/>
      <c r="DF529" s="160"/>
      <c r="DG529" s="160"/>
      <c r="DH529" s="160"/>
      <c r="DI529" s="160"/>
      <c r="DJ529" s="160"/>
      <c r="DK529" s="160"/>
      <c r="DL529" s="160"/>
      <c r="DM529" s="160"/>
      <c r="DN529" s="160"/>
      <c r="DO529" s="160"/>
      <c r="DP529" s="160"/>
      <c r="DQ529" s="160"/>
      <c r="DR529" s="160"/>
      <c r="DS529" s="160"/>
      <c r="DT529" s="160"/>
      <c r="DU529" s="160"/>
      <c r="DV529" s="160"/>
      <c r="DW529" s="160"/>
      <c r="DX529" s="160"/>
      <c r="DY529" s="160"/>
      <c r="DZ529" s="160"/>
      <c r="EA529" s="160"/>
      <c r="EB529" s="160"/>
      <c r="EC529" s="160"/>
      <c r="ED529" s="160"/>
      <c r="EE529" s="160"/>
      <c r="EF529" s="160"/>
      <c r="EG529" s="160"/>
    </row>
    <row r="530" spans="28:137" s="162" customFormat="1">
      <c r="AB530" s="160"/>
      <c r="AC530" s="171"/>
      <c r="AD530" s="164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  <c r="BA530" s="160"/>
      <c r="BB530" s="160"/>
      <c r="BC530" s="160"/>
      <c r="BD530" s="160"/>
      <c r="BE530" s="160"/>
      <c r="BF530" s="160"/>
      <c r="BG530" s="160"/>
      <c r="BH530" s="160"/>
      <c r="BI530" s="160"/>
      <c r="BJ530" s="160"/>
      <c r="BK530" s="160"/>
      <c r="BL530" s="160"/>
      <c r="BM530" s="160"/>
      <c r="BN530" s="160"/>
      <c r="BO530" s="160"/>
      <c r="BP530" s="160"/>
      <c r="BQ530" s="160"/>
      <c r="BR530" s="160"/>
      <c r="BS530" s="160"/>
      <c r="BT530" s="160"/>
      <c r="BU530" s="160"/>
      <c r="BV530" s="160"/>
      <c r="BW530" s="160"/>
      <c r="BX530" s="160"/>
      <c r="BY530" s="160"/>
      <c r="BZ530" s="160"/>
      <c r="CA530" s="160"/>
      <c r="CB530" s="160"/>
      <c r="CC530" s="160"/>
      <c r="CD530" s="160"/>
      <c r="CE530" s="160"/>
      <c r="CF530" s="160"/>
      <c r="CG530" s="160"/>
      <c r="CH530" s="160"/>
      <c r="CI530" s="160"/>
      <c r="CJ530" s="160"/>
      <c r="CK530" s="160"/>
      <c r="CL530" s="160"/>
      <c r="CM530" s="160"/>
      <c r="CN530" s="160"/>
      <c r="CO530" s="160"/>
      <c r="CP530" s="160"/>
      <c r="CQ530" s="160"/>
      <c r="CR530" s="160"/>
      <c r="CS530" s="160"/>
      <c r="CT530" s="160"/>
      <c r="CU530" s="160"/>
      <c r="CV530" s="160"/>
      <c r="CW530" s="160"/>
      <c r="CX530" s="160"/>
      <c r="CY530" s="160"/>
      <c r="CZ530" s="160"/>
      <c r="DA530" s="160"/>
      <c r="DB530" s="160"/>
      <c r="DC530" s="160"/>
      <c r="DD530" s="160"/>
      <c r="DE530" s="160"/>
      <c r="DF530" s="160"/>
      <c r="DG530" s="160"/>
      <c r="DH530" s="160"/>
      <c r="DI530" s="160"/>
      <c r="DJ530" s="160"/>
      <c r="DK530" s="160"/>
      <c r="DL530" s="160"/>
      <c r="DM530" s="160"/>
      <c r="DN530" s="160"/>
      <c r="DO530" s="160"/>
      <c r="DP530" s="160"/>
      <c r="DQ530" s="160"/>
      <c r="DR530" s="160"/>
      <c r="DS530" s="160"/>
      <c r="DT530" s="160"/>
      <c r="DU530" s="160"/>
      <c r="DV530" s="160"/>
      <c r="DW530" s="160"/>
      <c r="DX530" s="160"/>
      <c r="DY530" s="160"/>
      <c r="DZ530" s="160"/>
      <c r="EA530" s="160"/>
      <c r="EB530" s="160"/>
      <c r="EC530" s="160"/>
      <c r="ED530" s="160"/>
      <c r="EE530" s="160"/>
      <c r="EF530" s="160"/>
      <c r="EG530" s="160"/>
    </row>
    <row r="531" spans="28:137" s="162" customFormat="1">
      <c r="AB531" s="160"/>
      <c r="AC531" s="171"/>
      <c r="AD531" s="164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  <c r="BA531" s="160"/>
      <c r="BB531" s="160"/>
      <c r="BC531" s="160"/>
      <c r="BD531" s="160"/>
      <c r="BE531" s="160"/>
      <c r="BF531" s="160"/>
      <c r="BG531" s="160"/>
      <c r="BH531" s="160"/>
      <c r="BI531" s="160"/>
      <c r="BJ531" s="160"/>
      <c r="BK531" s="160"/>
      <c r="BL531" s="160"/>
      <c r="BM531" s="160"/>
      <c r="BN531" s="160"/>
      <c r="BO531" s="160"/>
      <c r="BP531" s="160"/>
      <c r="BQ531" s="160"/>
      <c r="BR531" s="160"/>
      <c r="BS531" s="160"/>
      <c r="BT531" s="160"/>
      <c r="BU531" s="160"/>
      <c r="BV531" s="160"/>
      <c r="BW531" s="160"/>
      <c r="BX531" s="160"/>
      <c r="BY531" s="160"/>
      <c r="BZ531" s="160"/>
      <c r="CA531" s="160"/>
      <c r="CB531" s="160"/>
      <c r="CC531" s="160"/>
      <c r="CD531" s="160"/>
      <c r="CE531" s="160"/>
      <c r="CF531" s="160"/>
      <c r="CG531" s="160"/>
      <c r="CH531" s="160"/>
      <c r="CI531" s="160"/>
      <c r="CJ531" s="160"/>
      <c r="CK531" s="160"/>
      <c r="CL531" s="160"/>
      <c r="CM531" s="160"/>
      <c r="CN531" s="160"/>
      <c r="CO531" s="160"/>
      <c r="CP531" s="160"/>
      <c r="CQ531" s="160"/>
      <c r="CR531" s="160"/>
      <c r="CS531" s="160"/>
      <c r="CT531" s="160"/>
      <c r="CU531" s="160"/>
      <c r="CV531" s="160"/>
      <c r="CW531" s="160"/>
      <c r="CX531" s="160"/>
      <c r="CY531" s="160"/>
      <c r="CZ531" s="160"/>
      <c r="DA531" s="160"/>
      <c r="DB531" s="160"/>
      <c r="DC531" s="160"/>
      <c r="DD531" s="160"/>
      <c r="DE531" s="160"/>
      <c r="DF531" s="160"/>
      <c r="DG531" s="160"/>
      <c r="DH531" s="160"/>
      <c r="DI531" s="160"/>
      <c r="DJ531" s="160"/>
      <c r="DK531" s="160"/>
      <c r="DL531" s="160"/>
      <c r="DM531" s="160"/>
      <c r="DN531" s="160"/>
      <c r="DO531" s="160"/>
      <c r="DP531" s="160"/>
      <c r="DQ531" s="160"/>
      <c r="DR531" s="160"/>
      <c r="DS531" s="160"/>
      <c r="DT531" s="160"/>
      <c r="DU531" s="160"/>
      <c r="DV531" s="160"/>
      <c r="DW531" s="160"/>
      <c r="DX531" s="160"/>
      <c r="DY531" s="160"/>
      <c r="DZ531" s="160"/>
      <c r="EA531" s="160"/>
      <c r="EB531" s="160"/>
      <c r="EC531" s="160"/>
      <c r="ED531" s="160"/>
      <c r="EE531" s="160"/>
      <c r="EF531" s="160"/>
      <c r="EG531" s="160"/>
    </row>
    <row r="532" spans="28:137" s="162" customFormat="1">
      <c r="AB532" s="160"/>
      <c r="AC532" s="171"/>
      <c r="AD532" s="164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  <c r="BA532" s="160"/>
      <c r="BB532" s="160"/>
      <c r="BC532" s="160"/>
      <c r="BD532" s="160"/>
      <c r="BE532" s="160"/>
      <c r="BF532" s="160"/>
      <c r="BG532" s="160"/>
      <c r="BH532" s="160"/>
      <c r="BI532" s="160"/>
      <c r="BJ532" s="160"/>
      <c r="BK532" s="160"/>
      <c r="BL532" s="160"/>
      <c r="BM532" s="160"/>
      <c r="BN532" s="160"/>
      <c r="BO532" s="160"/>
      <c r="BP532" s="160"/>
      <c r="BQ532" s="160"/>
      <c r="BR532" s="160"/>
      <c r="BS532" s="160"/>
      <c r="BT532" s="160"/>
      <c r="BU532" s="160"/>
      <c r="BV532" s="160"/>
      <c r="BW532" s="160"/>
      <c r="BX532" s="160"/>
      <c r="BY532" s="160"/>
      <c r="BZ532" s="160"/>
      <c r="CA532" s="160"/>
      <c r="CB532" s="160"/>
      <c r="CC532" s="160"/>
      <c r="CD532" s="160"/>
      <c r="CE532" s="160"/>
      <c r="CF532" s="160"/>
      <c r="CG532" s="160"/>
      <c r="CH532" s="160"/>
      <c r="CI532" s="160"/>
      <c r="CJ532" s="160"/>
      <c r="CK532" s="160"/>
      <c r="CL532" s="160"/>
      <c r="CM532" s="160"/>
      <c r="CN532" s="160"/>
      <c r="CO532" s="160"/>
      <c r="CP532" s="160"/>
      <c r="CQ532" s="160"/>
      <c r="CR532" s="160"/>
      <c r="CS532" s="160"/>
      <c r="CT532" s="160"/>
      <c r="CU532" s="160"/>
      <c r="CV532" s="160"/>
      <c r="CW532" s="160"/>
      <c r="CX532" s="160"/>
      <c r="CY532" s="160"/>
      <c r="CZ532" s="160"/>
      <c r="DA532" s="160"/>
      <c r="DB532" s="160"/>
      <c r="DC532" s="160"/>
      <c r="DD532" s="160"/>
      <c r="DE532" s="160"/>
      <c r="DF532" s="160"/>
      <c r="DG532" s="160"/>
      <c r="DH532" s="160"/>
      <c r="DI532" s="160"/>
      <c r="DJ532" s="160"/>
      <c r="DK532" s="160"/>
      <c r="DL532" s="160"/>
      <c r="DM532" s="160"/>
      <c r="DN532" s="160"/>
      <c r="DO532" s="160"/>
      <c r="DP532" s="160"/>
      <c r="DQ532" s="160"/>
      <c r="DR532" s="160"/>
      <c r="DS532" s="160"/>
      <c r="DT532" s="160"/>
      <c r="DU532" s="160"/>
      <c r="DV532" s="160"/>
      <c r="DW532" s="160"/>
      <c r="DX532" s="160"/>
      <c r="DY532" s="160"/>
      <c r="DZ532" s="160"/>
      <c r="EA532" s="160"/>
      <c r="EB532" s="160"/>
      <c r="EC532" s="160"/>
      <c r="ED532" s="160"/>
      <c r="EE532" s="160"/>
      <c r="EF532" s="160"/>
      <c r="EG532" s="160"/>
    </row>
    <row r="533" spans="28:137" s="162" customFormat="1">
      <c r="AB533" s="160"/>
      <c r="AC533" s="171"/>
      <c r="AD533" s="164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  <c r="BA533" s="160"/>
      <c r="BB533" s="160"/>
      <c r="BC533" s="160"/>
      <c r="BD533" s="160"/>
      <c r="BE533" s="160"/>
      <c r="BF533" s="160"/>
      <c r="BG533" s="160"/>
      <c r="BH533" s="160"/>
      <c r="BI533" s="160"/>
      <c r="BJ533" s="160"/>
      <c r="BK533" s="160"/>
      <c r="BL533" s="160"/>
      <c r="BM533" s="160"/>
      <c r="BN533" s="160"/>
      <c r="BO533" s="160"/>
      <c r="BP533" s="160"/>
      <c r="BQ533" s="160"/>
      <c r="BR533" s="160"/>
      <c r="BS533" s="160"/>
      <c r="BT533" s="160"/>
      <c r="BU533" s="160"/>
      <c r="BV533" s="160"/>
      <c r="BW533" s="160"/>
      <c r="BX533" s="160"/>
      <c r="BY533" s="160"/>
      <c r="BZ533" s="160"/>
      <c r="CA533" s="160"/>
      <c r="CB533" s="160"/>
      <c r="CC533" s="160"/>
      <c r="CD533" s="160"/>
      <c r="CE533" s="160"/>
      <c r="CF533" s="160"/>
      <c r="CG533" s="160"/>
      <c r="CH533" s="160"/>
      <c r="CI533" s="160"/>
      <c r="CJ533" s="160"/>
      <c r="CK533" s="160"/>
      <c r="CL533" s="160"/>
      <c r="CM533" s="160"/>
      <c r="CN533" s="160"/>
      <c r="CO533" s="160"/>
      <c r="CP533" s="160"/>
      <c r="CQ533" s="160"/>
      <c r="CR533" s="160"/>
      <c r="CS533" s="160"/>
      <c r="CT533" s="160"/>
      <c r="CU533" s="160"/>
      <c r="CV533" s="160"/>
      <c r="CW533" s="160"/>
      <c r="CX533" s="160"/>
      <c r="CY533" s="160"/>
      <c r="CZ533" s="160"/>
      <c r="DA533" s="160"/>
      <c r="DB533" s="160"/>
      <c r="DC533" s="160"/>
      <c r="DD533" s="160"/>
      <c r="DE533" s="160"/>
      <c r="DF533" s="160"/>
      <c r="DG533" s="160"/>
      <c r="DH533" s="160"/>
      <c r="DI533" s="160"/>
      <c r="DJ533" s="160"/>
      <c r="DK533" s="160"/>
      <c r="DL533" s="160"/>
      <c r="DM533" s="160"/>
      <c r="DN533" s="160"/>
      <c r="DO533" s="160"/>
      <c r="DP533" s="160"/>
      <c r="DQ533" s="160"/>
      <c r="DR533" s="160"/>
      <c r="DS533" s="160"/>
      <c r="DT533" s="160"/>
      <c r="DU533" s="160"/>
      <c r="DV533" s="160"/>
      <c r="DW533" s="160"/>
      <c r="DX533" s="160"/>
      <c r="DY533" s="160"/>
      <c r="DZ533" s="160"/>
      <c r="EA533" s="160"/>
      <c r="EB533" s="160"/>
      <c r="EC533" s="160"/>
      <c r="ED533" s="160"/>
      <c r="EE533" s="160"/>
      <c r="EF533" s="160"/>
      <c r="EG533" s="160"/>
    </row>
    <row r="534" spans="28:137" s="162" customFormat="1">
      <c r="AB534" s="160"/>
      <c r="AC534" s="171"/>
      <c r="AD534" s="164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  <c r="BA534" s="160"/>
      <c r="BB534" s="160"/>
      <c r="BC534" s="160"/>
      <c r="BD534" s="160"/>
      <c r="BE534" s="160"/>
      <c r="BF534" s="160"/>
      <c r="BG534" s="160"/>
      <c r="BH534" s="160"/>
      <c r="BI534" s="160"/>
      <c r="BJ534" s="160"/>
      <c r="BK534" s="160"/>
      <c r="BL534" s="160"/>
      <c r="BM534" s="160"/>
      <c r="BN534" s="160"/>
      <c r="BO534" s="160"/>
      <c r="BP534" s="160"/>
      <c r="BQ534" s="160"/>
      <c r="BR534" s="160"/>
      <c r="BS534" s="160"/>
      <c r="BT534" s="160"/>
      <c r="BU534" s="160"/>
      <c r="BV534" s="160"/>
      <c r="BW534" s="160"/>
      <c r="BX534" s="160"/>
      <c r="BY534" s="160"/>
      <c r="BZ534" s="160"/>
      <c r="CA534" s="160"/>
      <c r="CB534" s="160"/>
      <c r="CC534" s="160"/>
      <c r="CD534" s="160"/>
      <c r="CE534" s="160"/>
      <c r="CF534" s="160"/>
      <c r="CG534" s="160"/>
      <c r="CH534" s="160"/>
      <c r="CI534" s="160"/>
      <c r="CJ534" s="160"/>
      <c r="CK534" s="160"/>
      <c r="CL534" s="160"/>
      <c r="CM534" s="160"/>
      <c r="CN534" s="160"/>
      <c r="CO534" s="160"/>
      <c r="CP534" s="160"/>
      <c r="CQ534" s="160"/>
      <c r="CR534" s="160"/>
      <c r="CS534" s="160"/>
      <c r="CT534" s="160"/>
      <c r="CU534" s="160"/>
      <c r="CV534" s="160"/>
      <c r="CW534" s="160"/>
      <c r="CX534" s="160"/>
      <c r="CY534" s="160"/>
      <c r="CZ534" s="160"/>
      <c r="DA534" s="160"/>
      <c r="DB534" s="160"/>
      <c r="DC534" s="160"/>
      <c r="DD534" s="160"/>
      <c r="DE534" s="160"/>
      <c r="DF534" s="160"/>
      <c r="DG534" s="160"/>
      <c r="DH534" s="160"/>
      <c r="DI534" s="160"/>
      <c r="DJ534" s="160"/>
      <c r="DK534" s="160"/>
      <c r="DL534" s="160"/>
      <c r="DM534" s="160"/>
      <c r="DN534" s="160"/>
      <c r="DO534" s="160"/>
      <c r="DP534" s="160"/>
      <c r="DQ534" s="160"/>
      <c r="DR534" s="160"/>
      <c r="DS534" s="160"/>
      <c r="DT534" s="160"/>
      <c r="DU534" s="160"/>
      <c r="DV534" s="160"/>
      <c r="DW534" s="160"/>
      <c r="DX534" s="160"/>
      <c r="DY534" s="160"/>
      <c r="DZ534" s="160"/>
      <c r="EA534" s="160"/>
      <c r="EB534" s="160"/>
      <c r="EC534" s="160"/>
      <c r="ED534" s="160"/>
      <c r="EE534" s="160"/>
      <c r="EF534" s="160"/>
      <c r="EG534" s="160"/>
    </row>
    <row r="535" spans="28:137" s="162" customFormat="1">
      <c r="AB535" s="160"/>
      <c r="AC535" s="171"/>
      <c r="AD535" s="164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  <c r="BA535" s="160"/>
      <c r="BB535" s="160"/>
      <c r="BC535" s="160"/>
      <c r="BD535" s="160"/>
      <c r="BE535" s="160"/>
      <c r="BF535" s="160"/>
      <c r="BG535" s="160"/>
      <c r="BH535" s="160"/>
      <c r="BI535" s="160"/>
      <c r="BJ535" s="160"/>
      <c r="BK535" s="160"/>
      <c r="BL535" s="160"/>
      <c r="BM535" s="160"/>
      <c r="BN535" s="160"/>
      <c r="BO535" s="160"/>
      <c r="BP535" s="160"/>
      <c r="BQ535" s="160"/>
      <c r="BR535" s="160"/>
      <c r="BS535" s="160"/>
      <c r="BT535" s="160"/>
      <c r="BU535" s="160"/>
      <c r="BV535" s="160"/>
      <c r="BW535" s="160"/>
      <c r="BX535" s="160"/>
      <c r="BY535" s="160"/>
      <c r="BZ535" s="160"/>
      <c r="CA535" s="160"/>
      <c r="CB535" s="160"/>
      <c r="CC535" s="160"/>
      <c r="CD535" s="160"/>
      <c r="CE535" s="160"/>
      <c r="CF535" s="160"/>
      <c r="CG535" s="160"/>
      <c r="CH535" s="160"/>
      <c r="CI535" s="160"/>
      <c r="CJ535" s="160"/>
      <c r="CK535" s="160"/>
      <c r="CL535" s="160"/>
      <c r="CM535" s="160"/>
      <c r="CN535" s="160"/>
      <c r="CO535" s="160"/>
      <c r="CP535" s="160"/>
      <c r="CQ535" s="160"/>
      <c r="CR535" s="160"/>
      <c r="CS535" s="160"/>
      <c r="CT535" s="160"/>
      <c r="CU535" s="160"/>
      <c r="CV535" s="160"/>
      <c r="CW535" s="160"/>
      <c r="CX535" s="160"/>
      <c r="CY535" s="160"/>
      <c r="CZ535" s="160"/>
      <c r="DA535" s="160"/>
      <c r="DB535" s="160"/>
      <c r="DC535" s="160"/>
      <c r="DD535" s="160"/>
      <c r="DE535" s="160"/>
      <c r="DF535" s="160"/>
      <c r="DG535" s="160"/>
      <c r="DH535" s="160"/>
      <c r="DI535" s="160"/>
      <c r="DJ535" s="160"/>
      <c r="DK535" s="160"/>
      <c r="DL535" s="160"/>
      <c r="DM535" s="160"/>
      <c r="DN535" s="160"/>
      <c r="DO535" s="160"/>
      <c r="DP535" s="160"/>
      <c r="DQ535" s="160"/>
      <c r="DR535" s="160"/>
      <c r="DS535" s="160"/>
      <c r="DT535" s="160"/>
      <c r="DU535" s="160"/>
      <c r="DV535" s="160"/>
      <c r="DW535" s="160"/>
      <c r="DX535" s="160"/>
      <c r="DY535" s="160"/>
      <c r="DZ535" s="160"/>
      <c r="EA535" s="160"/>
      <c r="EB535" s="160"/>
      <c r="EC535" s="160"/>
      <c r="ED535" s="160"/>
      <c r="EE535" s="160"/>
      <c r="EF535" s="160"/>
      <c r="EG535" s="160"/>
    </row>
    <row r="536" spans="28:137" s="162" customFormat="1">
      <c r="AB536" s="160"/>
      <c r="AC536" s="171"/>
      <c r="AD536" s="164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160"/>
      <c r="BN536" s="160"/>
      <c r="BO536" s="160"/>
      <c r="BP536" s="160"/>
      <c r="BQ536" s="160"/>
      <c r="BR536" s="160"/>
      <c r="BS536" s="160"/>
      <c r="BT536" s="160"/>
      <c r="BU536" s="160"/>
      <c r="BV536" s="160"/>
      <c r="BW536" s="160"/>
      <c r="BX536" s="160"/>
      <c r="BY536" s="160"/>
      <c r="BZ536" s="160"/>
      <c r="CA536" s="160"/>
      <c r="CB536" s="160"/>
      <c r="CC536" s="160"/>
      <c r="CD536" s="160"/>
      <c r="CE536" s="160"/>
      <c r="CF536" s="160"/>
      <c r="CG536" s="160"/>
      <c r="CH536" s="160"/>
      <c r="CI536" s="160"/>
      <c r="CJ536" s="160"/>
      <c r="CK536" s="160"/>
      <c r="CL536" s="160"/>
      <c r="CM536" s="160"/>
      <c r="CN536" s="160"/>
      <c r="CO536" s="160"/>
      <c r="CP536" s="160"/>
      <c r="CQ536" s="160"/>
      <c r="CR536" s="160"/>
      <c r="CS536" s="160"/>
      <c r="CT536" s="160"/>
      <c r="CU536" s="160"/>
      <c r="CV536" s="160"/>
      <c r="CW536" s="160"/>
      <c r="CX536" s="160"/>
      <c r="CY536" s="160"/>
      <c r="CZ536" s="160"/>
      <c r="DA536" s="160"/>
      <c r="DB536" s="160"/>
      <c r="DC536" s="160"/>
      <c r="DD536" s="160"/>
      <c r="DE536" s="160"/>
      <c r="DF536" s="160"/>
      <c r="DG536" s="160"/>
      <c r="DH536" s="160"/>
      <c r="DI536" s="160"/>
      <c r="DJ536" s="160"/>
      <c r="DK536" s="160"/>
      <c r="DL536" s="160"/>
      <c r="DM536" s="160"/>
      <c r="DN536" s="160"/>
      <c r="DO536" s="160"/>
      <c r="DP536" s="160"/>
      <c r="DQ536" s="160"/>
      <c r="DR536" s="160"/>
      <c r="DS536" s="160"/>
      <c r="DT536" s="160"/>
      <c r="DU536" s="160"/>
      <c r="DV536" s="160"/>
      <c r="DW536" s="160"/>
      <c r="DX536" s="160"/>
      <c r="DY536" s="160"/>
      <c r="DZ536" s="160"/>
      <c r="EA536" s="160"/>
      <c r="EB536" s="160"/>
      <c r="EC536" s="160"/>
      <c r="ED536" s="160"/>
      <c r="EE536" s="160"/>
      <c r="EF536" s="160"/>
      <c r="EG536" s="160"/>
    </row>
    <row r="537" spans="28:137" s="162" customFormat="1">
      <c r="AB537" s="160"/>
      <c r="AC537" s="171"/>
      <c r="AD537" s="164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  <c r="BE537" s="160"/>
      <c r="BF537" s="160"/>
      <c r="BG537" s="160"/>
      <c r="BH537" s="160"/>
      <c r="BI537" s="160"/>
      <c r="BJ537" s="160"/>
      <c r="BK537" s="160"/>
      <c r="BL537" s="160"/>
      <c r="BM537" s="160"/>
      <c r="BN537" s="160"/>
      <c r="BO537" s="160"/>
      <c r="BP537" s="160"/>
      <c r="BQ537" s="160"/>
      <c r="BR537" s="160"/>
      <c r="BS537" s="160"/>
      <c r="BT537" s="160"/>
      <c r="BU537" s="160"/>
      <c r="BV537" s="160"/>
      <c r="BW537" s="160"/>
      <c r="BX537" s="160"/>
      <c r="BY537" s="160"/>
      <c r="BZ537" s="160"/>
      <c r="CA537" s="160"/>
      <c r="CB537" s="160"/>
      <c r="CC537" s="160"/>
      <c r="CD537" s="160"/>
      <c r="CE537" s="160"/>
      <c r="CF537" s="160"/>
      <c r="CG537" s="160"/>
      <c r="CH537" s="160"/>
      <c r="CI537" s="160"/>
      <c r="CJ537" s="160"/>
      <c r="CK537" s="160"/>
      <c r="CL537" s="160"/>
      <c r="CM537" s="160"/>
      <c r="CN537" s="160"/>
      <c r="CO537" s="160"/>
      <c r="CP537" s="160"/>
      <c r="CQ537" s="160"/>
      <c r="CR537" s="160"/>
      <c r="CS537" s="160"/>
      <c r="CT537" s="160"/>
      <c r="CU537" s="160"/>
      <c r="CV537" s="160"/>
      <c r="CW537" s="160"/>
      <c r="CX537" s="160"/>
      <c r="CY537" s="160"/>
      <c r="CZ537" s="160"/>
      <c r="DA537" s="160"/>
      <c r="DB537" s="160"/>
      <c r="DC537" s="160"/>
      <c r="DD537" s="160"/>
      <c r="DE537" s="160"/>
      <c r="DF537" s="160"/>
      <c r="DG537" s="160"/>
      <c r="DH537" s="160"/>
      <c r="DI537" s="160"/>
      <c r="DJ537" s="160"/>
      <c r="DK537" s="160"/>
      <c r="DL537" s="160"/>
      <c r="DM537" s="160"/>
      <c r="DN537" s="160"/>
      <c r="DO537" s="160"/>
      <c r="DP537" s="160"/>
      <c r="DQ537" s="160"/>
      <c r="DR537" s="160"/>
      <c r="DS537" s="160"/>
      <c r="DT537" s="160"/>
      <c r="DU537" s="160"/>
      <c r="DV537" s="160"/>
      <c r="DW537" s="160"/>
      <c r="DX537" s="160"/>
      <c r="DY537" s="160"/>
      <c r="DZ537" s="160"/>
      <c r="EA537" s="160"/>
      <c r="EB537" s="160"/>
      <c r="EC537" s="160"/>
      <c r="ED537" s="160"/>
      <c r="EE537" s="160"/>
      <c r="EF537" s="160"/>
      <c r="EG537" s="160"/>
    </row>
    <row r="538" spans="28:137" s="162" customFormat="1">
      <c r="AB538" s="160"/>
      <c r="AC538" s="171"/>
      <c r="AD538" s="164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  <c r="BA538" s="160"/>
      <c r="BB538" s="160"/>
      <c r="BC538" s="160"/>
      <c r="BD538" s="160"/>
      <c r="BE538" s="160"/>
      <c r="BF538" s="160"/>
      <c r="BG538" s="160"/>
      <c r="BH538" s="160"/>
      <c r="BI538" s="160"/>
      <c r="BJ538" s="160"/>
      <c r="BK538" s="160"/>
      <c r="BL538" s="160"/>
      <c r="BM538" s="160"/>
      <c r="BN538" s="160"/>
      <c r="BO538" s="160"/>
      <c r="BP538" s="160"/>
      <c r="BQ538" s="160"/>
      <c r="BR538" s="160"/>
      <c r="BS538" s="160"/>
      <c r="BT538" s="160"/>
      <c r="BU538" s="160"/>
      <c r="BV538" s="160"/>
      <c r="BW538" s="160"/>
      <c r="BX538" s="160"/>
      <c r="BY538" s="160"/>
      <c r="BZ538" s="160"/>
      <c r="CA538" s="160"/>
      <c r="CB538" s="160"/>
      <c r="CC538" s="160"/>
      <c r="CD538" s="160"/>
      <c r="CE538" s="160"/>
      <c r="CF538" s="160"/>
      <c r="CG538" s="160"/>
      <c r="CH538" s="160"/>
      <c r="CI538" s="160"/>
      <c r="CJ538" s="160"/>
      <c r="CK538" s="160"/>
      <c r="CL538" s="160"/>
      <c r="CM538" s="160"/>
      <c r="CN538" s="160"/>
      <c r="CO538" s="160"/>
      <c r="CP538" s="160"/>
      <c r="CQ538" s="160"/>
      <c r="CR538" s="160"/>
      <c r="CS538" s="160"/>
      <c r="CT538" s="160"/>
      <c r="CU538" s="160"/>
      <c r="CV538" s="160"/>
      <c r="CW538" s="160"/>
      <c r="CX538" s="160"/>
      <c r="CY538" s="160"/>
      <c r="CZ538" s="160"/>
      <c r="DA538" s="160"/>
      <c r="DB538" s="160"/>
      <c r="DC538" s="160"/>
      <c r="DD538" s="160"/>
      <c r="DE538" s="160"/>
      <c r="DF538" s="160"/>
      <c r="DG538" s="160"/>
      <c r="DH538" s="160"/>
      <c r="DI538" s="160"/>
      <c r="DJ538" s="160"/>
      <c r="DK538" s="160"/>
      <c r="DL538" s="160"/>
      <c r="DM538" s="160"/>
      <c r="DN538" s="160"/>
      <c r="DO538" s="160"/>
      <c r="DP538" s="160"/>
      <c r="DQ538" s="160"/>
      <c r="DR538" s="160"/>
      <c r="DS538" s="160"/>
      <c r="DT538" s="160"/>
      <c r="DU538" s="160"/>
      <c r="DV538" s="160"/>
      <c r="DW538" s="160"/>
      <c r="DX538" s="160"/>
      <c r="DY538" s="160"/>
      <c r="DZ538" s="160"/>
      <c r="EA538" s="160"/>
      <c r="EB538" s="160"/>
      <c r="EC538" s="160"/>
      <c r="ED538" s="160"/>
      <c r="EE538" s="160"/>
      <c r="EF538" s="160"/>
      <c r="EG538" s="160"/>
    </row>
    <row r="539" spans="28:137" s="162" customFormat="1">
      <c r="AB539" s="160"/>
      <c r="AC539" s="171"/>
      <c r="AD539" s="164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  <c r="BA539" s="160"/>
      <c r="BB539" s="160"/>
      <c r="BC539" s="160"/>
      <c r="BD539" s="160"/>
      <c r="BE539" s="160"/>
      <c r="BF539" s="160"/>
      <c r="BG539" s="160"/>
      <c r="BH539" s="160"/>
      <c r="BI539" s="160"/>
      <c r="BJ539" s="160"/>
      <c r="BK539" s="160"/>
      <c r="BL539" s="160"/>
      <c r="BM539" s="160"/>
      <c r="BN539" s="160"/>
      <c r="BO539" s="160"/>
      <c r="BP539" s="160"/>
      <c r="BQ539" s="160"/>
      <c r="BR539" s="160"/>
      <c r="BS539" s="160"/>
      <c r="BT539" s="160"/>
      <c r="BU539" s="160"/>
      <c r="BV539" s="160"/>
      <c r="BW539" s="160"/>
      <c r="BX539" s="160"/>
      <c r="BY539" s="160"/>
      <c r="BZ539" s="160"/>
      <c r="CA539" s="160"/>
      <c r="CB539" s="160"/>
      <c r="CC539" s="160"/>
      <c r="CD539" s="160"/>
      <c r="CE539" s="160"/>
      <c r="CF539" s="160"/>
      <c r="CG539" s="160"/>
      <c r="CH539" s="160"/>
      <c r="CI539" s="160"/>
      <c r="CJ539" s="160"/>
      <c r="CK539" s="160"/>
      <c r="CL539" s="160"/>
      <c r="CM539" s="160"/>
      <c r="CN539" s="160"/>
      <c r="CO539" s="160"/>
      <c r="CP539" s="160"/>
      <c r="CQ539" s="160"/>
      <c r="CR539" s="160"/>
      <c r="CS539" s="160"/>
      <c r="CT539" s="160"/>
      <c r="CU539" s="160"/>
      <c r="CV539" s="160"/>
      <c r="CW539" s="160"/>
      <c r="CX539" s="160"/>
      <c r="CY539" s="160"/>
      <c r="CZ539" s="160"/>
      <c r="DA539" s="160"/>
      <c r="DB539" s="160"/>
      <c r="DC539" s="160"/>
      <c r="DD539" s="160"/>
      <c r="DE539" s="160"/>
      <c r="DF539" s="160"/>
      <c r="DG539" s="160"/>
      <c r="DH539" s="160"/>
      <c r="DI539" s="160"/>
      <c r="DJ539" s="160"/>
      <c r="DK539" s="160"/>
      <c r="DL539" s="160"/>
      <c r="DM539" s="160"/>
      <c r="DN539" s="160"/>
      <c r="DO539" s="160"/>
      <c r="DP539" s="160"/>
      <c r="DQ539" s="160"/>
      <c r="DR539" s="160"/>
      <c r="DS539" s="160"/>
      <c r="DT539" s="160"/>
      <c r="DU539" s="160"/>
      <c r="DV539" s="160"/>
      <c r="DW539" s="160"/>
      <c r="DX539" s="160"/>
      <c r="DY539" s="160"/>
      <c r="DZ539" s="160"/>
      <c r="EA539" s="160"/>
      <c r="EB539" s="160"/>
      <c r="EC539" s="160"/>
      <c r="ED539" s="160"/>
      <c r="EE539" s="160"/>
      <c r="EF539" s="160"/>
      <c r="EG539" s="160"/>
    </row>
    <row r="540" spans="28:137" s="162" customFormat="1">
      <c r="AB540" s="160"/>
      <c r="AC540" s="171"/>
      <c r="AD540" s="164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  <c r="BA540" s="160"/>
      <c r="BB540" s="160"/>
      <c r="BC540" s="160"/>
      <c r="BD540" s="160"/>
      <c r="BE540" s="160"/>
      <c r="BF540" s="160"/>
      <c r="BG540" s="160"/>
      <c r="BH540" s="160"/>
      <c r="BI540" s="160"/>
      <c r="BJ540" s="160"/>
      <c r="BK540" s="160"/>
      <c r="BL540" s="160"/>
      <c r="BM540" s="160"/>
      <c r="BN540" s="160"/>
      <c r="BO540" s="160"/>
      <c r="BP540" s="160"/>
      <c r="BQ540" s="160"/>
      <c r="BR540" s="160"/>
      <c r="BS540" s="160"/>
      <c r="BT540" s="160"/>
      <c r="BU540" s="160"/>
      <c r="BV540" s="160"/>
      <c r="BW540" s="160"/>
      <c r="BX540" s="160"/>
      <c r="BY540" s="160"/>
      <c r="BZ540" s="160"/>
      <c r="CA540" s="160"/>
      <c r="CB540" s="160"/>
      <c r="CC540" s="160"/>
      <c r="CD540" s="160"/>
      <c r="CE540" s="160"/>
      <c r="CF540" s="160"/>
      <c r="CG540" s="160"/>
      <c r="CH540" s="160"/>
      <c r="CI540" s="160"/>
      <c r="CJ540" s="160"/>
      <c r="CK540" s="160"/>
      <c r="CL540" s="160"/>
      <c r="CM540" s="160"/>
      <c r="CN540" s="160"/>
      <c r="CO540" s="160"/>
      <c r="CP540" s="160"/>
      <c r="CQ540" s="160"/>
      <c r="CR540" s="160"/>
      <c r="CS540" s="160"/>
      <c r="CT540" s="160"/>
      <c r="CU540" s="160"/>
      <c r="CV540" s="160"/>
      <c r="CW540" s="160"/>
      <c r="CX540" s="160"/>
      <c r="CY540" s="160"/>
      <c r="CZ540" s="160"/>
      <c r="DA540" s="160"/>
      <c r="DB540" s="160"/>
      <c r="DC540" s="160"/>
      <c r="DD540" s="160"/>
      <c r="DE540" s="160"/>
      <c r="DF540" s="160"/>
      <c r="DG540" s="160"/>
      <c r="DH540" s="160"/>
      <c r="DI540" s="160"/>
      <c r="DJ540" s="160"/>
      <c r="DK540" s="160"/>
      <c r="DL540" s="160"/>
      <c r="DM540" s="160"/>
      <c r="DN540" s="160"/>
      <c r="DO540" s="160"/>
      <c r="DP540" s="160"/>
      <c r="DQ540" s="160"/>
      <c r="DR540" s="160"/>
      <c r="DS540" s="160"/>
      <c r="DT540" s="160"/>
      <c r="DU540" s="160"/>
      <c r="DV540" s="160"/>
      <c r="DW540" s="160"/>
      <c r="DX540" s="160"/>
      <c r="DY540" s="160"/>
      <c r="DZ540" s="160"/>
      <c r="EA540" s="160"/>
      <c r="EB540" s="160"/>
      <c r="EC540" s="160"/>
      <c r="ED540" s="160"/>
      <c r="EE540" s="160"/>
      <c r="EF540" s="160"/>
      <c r="EG540" s="160"/>
    </row>
    <row r="541" spans="28:137" s="162" customFormat="1">
      <c r="AB541" s="160"/>
      <c r="AC541" s="171"/>
      <c r="AD541" s="164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  <c r="BA541" s="160"/>
      <c r="BB541" s="160"/>
      <c r="BC541" s="160"/>
      <c r="BD541" s="160"/>
      <c r="BE541" s="160"/>
      <c r="BF541" s="160"/>
      <c r="BG541" s="160"/>
      <c r="BH541" s="160"/>
      <c r="BI541" s="160"/>
      <c r="BJ541" s="160"/>
      <c r="BK541" s="160"/>
      <c r="BL541" s="160"/>
      <c r="BM541" s="160"/>
      <c r="BN541" s="160"/>
      <c r="BO541" s="160"/>
      <c r="BP541" s="160"/>
      <c r="BQ541" s="160"/>
      <c r="BR541" s="160"/>
      <c r="BS541" s="160"/>
      <c r="BT541" s="160"/>
      <c r="BU541" s="160"/>
      <c r="BV541" s="160"/>
      <c r="BW541" s="160"/>
      <c r="BX541" s="160"/>
      <c r="BY541" s="160"/>
      <c r="BZ541" s="160"/>
      <c r="CA541" s="160"/>
      <c r="CB541" s="160"/>
      <c r="CC541" s="160"/>
      <c r="CD541" s="160"/>
      <c r="CE541" s="160"/>
      <c r="CF541" s="160"/>
      <c r="CG541" s="160"/>
      <c r="CH541" s="160"/>
      <c r="CI541" s="160"/>
      <c r="CJ541" s="160"/>
      <c r="CK541" s="160"/>
      <c r="CL541" s="160"/>
      <c r="CM541" s="160"/>
      <c r="CN541" s="160"/>
      <c r="CO541" s="160"/>
      <c r="CP541" s="160"/>
      <c r="CQ541" s="160"/>
      <c r="CR541" s="160"/>
      <c r="CS541" s="160"/>
      <c r="CT541" s="160"/>
      <c r="CU541" s="160"/>
      <c r="CV541" s="160"/>
      <c r="CW541" s="160"/>
      <c r="CX541" s="160"/>
      <c r="CY541" s="160"/>
      <c r="CZ541" s="160"/>
      <c r="DA541" s="160"/>
      <c r="DB541" s="160"/>
      <c r="DC541" s="160"/>
      <c r="DD541" s="160"/>
      <c r="DE541" s="160"/>
      <c r="DF541" s="160"/>
      <c r="DG541" s="160"/>
      <c r="DH541" s="160"/>
      <c r="DI541" s="160"/>
      <c r="DJ541" s="160"/>
      <c r="DK541" s="160"/>
      <c r="DL541" s="160"/>
      <c r="DM541" s="160"/>
      <c r="DN541" s="160"/>
      <c r="DO541" s="160"/>
      <c r="DP541" s="160"/>
      <c r="DQ541" s="160"/>
      <c r="DR541" s="160"/>
      <c r="DS541" s="160"/>
      <c r="DT541" s="160"/>
      <c r="DU541" s="160"/>
      <c r="DV541" s="160"/>
      <c r="DW541" s="160"/>
      <c r="DX541" s="160"/>
      <c r="DY541" s="160"/>
      <c r="DZ541" s="160"/>
      <c r="EA541" s="160"/>
      <c r="EB541" s="160"/>
      <c r="EC541" s="160"/>
      <c r="ED541" s="160"/>
      <c r="EE541" s="160"/>
      <c r="EF541" s="160"/>
      <c r="EG541" s="160"/>
    </row>
    <row r="542" spans="28:137" s="162" customFormat="1">
      <c r="AB542" s="160"/>
      <c r="AC542" s="171"/>
      <c r="AD542" s="164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  <c r="BA542" s="160"/>
      <c r="BB542" s="160"/>
      <c r="BC542" s="160"/>
      <c r="BD542" s="160"/>
      <c r="BE542" s="160"/>
      <c r="BF542" s="160"/>
      <c r="BG542" s="160"/>
      <c r="BH542" s="160"/>
      <c r="BI542" s="160"/>
      <c r="BJ542" s="160"/>
      <c r="BK542" s="160"/>
      <c r="BL542" s="160"/>
      <c r="BM542" s="160"/>
      <c r="BN542" s="160"/>
      <c r="BO542" s="160"/>
      <c r="BP542" s="160"/>
      <c r="BQ542" s="160"/>
      <c r="BR542" s="160"/>
      <c r="BS542" s="160"/>
      <c r="BT542" s="160"/>
      <c r="BU542" s="160"/>
      <c r="BV542" s="160"/>
      <c r="BW542" s="160"/>
      <c r="BX542" s="160"/>
      <c r="BY542" s="160"/>
      <c r="BZ542" s="160"/>
      <c r="CA542" s="160"/>
      <c r="CB542" s="160"/>
      <c r="CC542" s="160"/>
      <c r="CD542" s="160"/>
      <c r="CE542" s="160"/>
      <c r="CF542" s="160"/>
      <c r="CG542" s="160"/>
      <c r="CH542" s="160"/>
      <c r="CI542" s="160"/>
      <c r="CJ542" s="160"/>
      <c r="CK542" s="160"/>
      <c r="CL542" s="160"/>
      <c r="CM542" s="160"/>
      <c r="CN542" s="160"/>
      <c r="CO542" s="160"/>
      <c r="CP542" s="160"/>
      <c r="CQ542" s="160"/>
      <c r="CR542" s="160"/>
      <c r="CS542" s="160"/>
      <c r="CT542" s="160"/>
      <c r="CU542" s="160"/>
      <c r="CV542" s="160"/>
      <c r="CW542" s="160"/>
      <c r="CX542" s="160"/>
      <c r="CY542" s="160"/>
      <c r="CZ542" s="160"/>
      <c r="DA542" s="160"/>
      <c r="DB542" s="160"/>
      <c r="DC542" s="160"/>
      <c r="DD542" s="160"/>
      <c r="DE542" s="160"/>
      <c r="DF542" s="160"/>
      <c r="DG542" s="160"/>
      <c r="DH542" s="160"/>
      <c r="DI542" s="160"/>
      <c r="DJ542" s="160"/>
      <c r="DK542" s="160"/>
      <c r="DL542" s="160"/>
      <c r="DM542" s="160"/>
      <c r="DN542" s="160"/>
      <c r="DO542" s="160"/>
      <c r="DP542" s="160"/>
      <c r="DQ542" s="160"/>
      <c r="DR542" s="160"/>
      <c r="DS542" s="160"/>
      <c r="DT542" s="160"/>
      <c r="DU542" s="160"/>
      <c r="DV542" s="160"/>
      <c r="DW542" s="160"/>
      <c r="DX542" s="160"/>
      <c r="DY542" s="160"/>
      <c r="DZ542" s="160"/>
      <c r="EA542" s="160"/>
      <c r="EB542" s="160"/>
      <c r="EC542" s="160"/>
      <c r="ED542" s="160"/>
      <c r="EE542" s="160"/>
      <c r="EF542" s="160"/>
      <c r="EG542" s="160"/>
    </row>
    <row r="543" spans="28:137" s="162" customFormat="1">
      <c r="AB543" s="160"/>
      <c r="AC543" s="171"/>
      <c r="AD543" s="164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  <c r="BA543" s="160"/>
      <c r="BB543" s="160"/>
      <c r="BC543" s="160"/>
      <c r="BD543" s="160"/>
      <c r="BE543" s="160"/>
      <c r="BF543" s="160"/>
      <c r="BG543" s="160"/>
      <c r="BH543" s="160"/>
      <c r="BI543" s="160"/>
      <c r="BJ543" s="160"/>
      <c r="BK543" s="160"/>
      <c r="BL543" s="160"/>
      <c r="BM543" s="160"/>
      <c r="BN543" s="160"/>
      <c r="BO543" s="160"/>
      <c r="BP543" s="160"/>
      <c r="BQ543" s="160"/>
      <c r="BR543" s="160"/>
      <c r="BS543" s="160"/>
      <c r="BT543" s="160"/>
      <c r="BU543" s="160"/>
      <c r="BV543" s="160"/>
      <c r="BW543" s="160"/>
      <c r="BX543" s="160"/>
      <c r="BY543" s="160"/>
      <c r="BZ543" s="160"/>
      <c r="CA543" s="160"/>
      <c r="CB543" s="160"/>
      <c r="CC543" s="160"/>
      <c r="CD543" s="160"/>
      <c r="CE543" s="160"/>
      <c r="CF543" s="160"/>
      <c r="CG543" s="160"/>
      <c r="CH543" s="160"/>
      <c r="CI543" s="160"/>
      <c r="CJ543" s="160"/>
      <c r="CK543" s="160"/>
      <c r="CL543" s="160"/>
      <c r="CM543" s="160"/>
      <c r="CN543" s="160"/>
      <c r="CO543" s="160"/>
      <c r="CP543" s="160"/>
      <c r="CQ543" s="160"/>
      <c r="CR543" s="160"/>
      <c r="CS543" s="160"/>
      <c r="CT543" s="160"/>
      <c r="CU543" s="160"/>
      <c r="CV543" s="160"/>
      <c r="CW543" s="160"/>
      <c r="CX543" s="160"/>
      <c r="CY543" s="160"/>
      <c r="CZ543" s="160"/>
      <c r="DA543" s="160"/>
      <c r="DB543" s="160"/>
      <c r="DC543" s="160"/>
      <c r="DD543" s="160"/>
      <c r="DE543" s="160"/>
      <c r="DF543" s="160"/>
      <c r="DG543" s="160"/>
      <c r="DH543" s="160"/>
      <c r="DI543" s="160"/>
      <c r="DJ543" s="160"/>
      <c r="DK543" s="160"/>
      <c r="DL543" s="160"/>
      <c r="DM543" s="160"/>
      <c r="DN543" s="160"/>
      <c r="DO543" s="160"/>
      <c r="DP543" s="160"/>
      <c r="DQ543" s="160"/>
      <c r="DR543" s="160"/>
      <c r="DS543" s="160"/>
      <c r="DT543" s="160"/>
      <c r="DU543" s="160"/>
      <c r="DV543" s="160"/>
      <c r="DW543" s="160"/>
      <c r="DX543" s="160"/>
      <c r="DY543" s="160"/>
      <c r="DZ543" s="160"/>
      <c r="EA543" s="160"/>
      <c r="EB543" s="160"/>
      <c r="EC543" s="160"/>
      <c r="ED543" s="160"/>
      <c r="EE543" s="160"/>
      <c r="EF543" s="160"/>
      <c r="EG543" s="160"/>
    </row>
    <row r="544" spans="28:137" s="162" customFormat="1">
      <c r="AB544" s="160"/>
      <c r="AC544" s="171"/>
      <c r="AD544" s="164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  <c r="BA544" s="160"/>
      <c r="BB544" s="160"/>
      <c r="BC544" s="160"/>
      <c r="BD544" s="160"/>
      <c r="BE544" s="160"/>
      <c r="BF544" s="160"/>
      <c r="BG544" s="160"/>
      <c r="BH544" s="160"/>
      <c r="BI544" s="160"/>
      <c r="BJ544" s="160"/>
      <c r="BK544" s="160"/>
      <c r="BL544" s="160"/>
      <c r="BM544" s="160"/>
      <c r="BN544" s="160"/>
      <c r="BO544" s="160"/>
      <c r="BP544" s="160"/>
      <c r="BQ544" s="160"/>
      <c r="BR544" s="160"/>
      <c r="BS544" s="160"/>
      <c r="BT544" s="160"/>
      <c r="BU544" s="160"/>
      <c r="BV544" s="160"/>
      <c r="BW544" s="160"/>
      <c r="BX544" s="160"/>
      <c r="BY544" s="160"/>
      <c r="BZ544" s="160"/>
      <c r="CA544" s="160"/>
      <c r="CB544" s="160"/>
      <c r="CC544" s="160"/>
      <c r="CD544" s="160"/>
      <c r="CE544" s="160"/>
      <c r="CF544" s="160"/>
      <c r="CG544" s="160"/>
      <c r="CH544" s="160"/>
      <c r="CI544" s="160"/>
      <c r="CJ544" s="160"/>
      <c r="CK544" s="160"/>
      <c r="CL544" s="160"/>
      <c r="CM544" s="160"/>
      <c r="CN544" s="160"/>
      <c r="CO544" s="160"/>
      <c r="CP544" s="160"/>
      <c r="CQ544" s="160"/>
      <c r="CR544" s="160"/>
      <c r="CS544" s="160"/>
      <c r="CT544" s="160"/>
      <c r="CU544" s="160"/>
      <c r="CV544" s="160"/>
      <c r="CW544" s="160"/>
      <c r="CX544" s="160"/>
      <c r="CY544" s="160"/>
      <c r="CZ544" s="160"/>
      <c r="DA544" s="160"/>
      <c r="DB544" s="160"/>
      <c r="DC544" s="160"/>
      <c r="DD544" s="160"/>
      <c r="DE544" s="160"/>
      <c r="DF544" s="160"/>
      <c r="DG544" s="160"/>
      <c r="DH544" s="160"/>
      <c r="DI544" s="160"/>
      <c r="DJ544" s="160"/>
      <c r="DK544" s="160"/>
      <c r="DL544" s="160"/>
      <c r="DM544" s="160"/>
      <c r="DN544" s="160"/>
      <c r="DO544" s="160"/>
      <c r="DP544" s="160"/>
      <c r="DQ544" s="160"/>
      <c r="DR544" s="160"/>
      <c r="DS544" s="160"/>
      <c r="DT544" s="160"/>
      <c r="DU544" s="160"/>
      <c r="DV544" s="160"/>
      <c r="DW544" s="160"/>
      <c r="DX544" s="160"/>
      <c r="DY544" s="160"/>
      <c r="DZ544" s="160"/>
      <c r="EA544" s="160"/>
      <c r="EB544" s="160"/>
      <c r="EC544" s="160"/>
      <c r="ED544" s="160"/>
      <c r="EE544" s="160"/>
      <c r="EF544" s="160"/>
      <c r="EG544" s="160"/>
    </row>
    <row r="545" spans="28:137" s="162" customFormat="1">
      <c r="AB545" s="160"/>
      <c r="AC545" s="171"/>
      <c r="AD545" s="164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  <c r="BA545" s="160"/>
      <c r="BB545" s="160"/>
      <c r="BC545" s="160"/>
      <c r="BD545" s="160"/>
      <c r="BE545" s="160"/>
      <c r="BF545" s="160"/>
      <c r="BG545" s="160"/>
      <c r="BH545" s="160"/>
      <c r="BI545" s="160"/>
      <c r="BJ545" s="160"/>
      <c r="BK545" s="160"/>
      <c r="BL545" s="160"/>
      <c r="BM545" s="160"/>
      <c r="BN545" s="160"/>
      <c r="BO545" s="160"/>
      <c r="BP545" s="160"/>
      <c r="BQ545" s="160"/>
      <c r="BR545" s="160"/>
      <c r="BS545" s="160"/>
      <c r="BT545" s="160"/>
      <c r="BU545" s="160"/>
      <c r="BV545" s="160"/>
      <c r="BW545" s="160"/>
      <c r="BX545" s="160"/>
      <c r="BY545" s="160"/>
      <c r="BZ545" s="160"/>
      <c r="CA545" s="160"/>
      <c r="CB545" s="160"/>
      <c r="CC545" s="160"/>
      <c r="CD545" s="160"/>
      <c r="CE545" s="160"/>
      <c r="CF545" s="160"/>
      <c r="CG545" s="160"/>
      <c r="CH545" s="160"/>
      <c r="CI545" s="160"/>
      <c r="CJ545" s="160"/>
      <c r="CK545" s="160"/>
      <c r="CL545" s="160"/>
      <c r="CM545" s="160"/>
      <c r="CN545" s="160"/>
      <c r="CO545" s="160"/>
      <c r="CP545" s="160"/>
      <c r="CQ545" s="160"/>
      <c r="CR545" s="160"/>
      <c r="CS545" s="160"/>
      <c r="CT545" s="160"/>
      <c r="CU545" s="160"/>
      <c r="CV545" s="160"/>
      <c r="CW545" s="160"/>
      <c r="CX545" s="160"/>
      <c r="CY545" s="160"/>
      <c r="CZ545" s="160"/>
      <c r="DA545" s="160"/>
      <c r="DB545" s="160"/>
      <c r="DC545" s="160"/>
      <c r="DD545" s="160"/>
      <c r="DE545" s="160"/>
      <c r="DF545" s="160"/>
      <c r="DG545" s="160"/>
      <c r="DH545" s="160"/>
      <c r="DI545" s="160"/>
      <c r="DJ545" s="160"/>
      <c r="DK545" s="160"/>
      <c r="DL545" s="160"/>
      <c r="DM545" s="160"/>
      <c r="DN545" s="160"/>
      <c r="DO545" s="160"/>
      <c r="DP545" s="160"/>
      <c r="DQ545" s="160"/>
      <c r="DR545" s="160"/>
      <c r="DS545" s="160"/>
      <c r="DT545" s="160"/>
      <c r="DU545" s="160"/>
      <c r="DV545" s="160"/>
      <c r="DW545" s="160"/>
      <c r="DX545" s="160"/>
      <c r="DY545" s="160"/>
      <c r="DZ545" s="160"/>
      <c r="EA545" s="160"/>
      <c r="EB545" s="160"/>
      <c r="EC545" s="160"/>
      <c r="ED545" s="160"/>
      <c r="EE545" s="160"/>
      <c r="EF545" s="160"/>
      <c r="EG545" s="160"/>
    </row>
    <row r="546" spans="28:137" s="162" customFormat="1">
      <c r="AB546" s="160"/>
      <c r="AC546" s="171"/>
      <c r="AD546" s="164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  <c r="BA546" s="160"/>
      <c r="BB546" s="160"/>
      <c r="BC546" s="160"/>
      <c r="BD546" s="160"/>
      <c r="BE546" s="160"/>
      <c r="BF546" s="160"/>
      <c r="BG546" s="160"/>
      <c r="BH546" s="160"/>
      <c r="BI546" s="160"/>
      <c r="BJ546" s="160"/>
      <c r="BK546" s="160"/>
      <c r="BL546" s="160"/>
      <c r="BM546" s="160"/>
      <c r="BN546" s="160"/>
      <c r="BO546" s="160"/>
      <c r="BP546" s="160"/>
      <c r="BQ546" s="160"/>
      <c r="BR546" s="160"/>
      <c r="BS546" s="160"/>
      <c r="BT546" s="160"/>
      <c r="BU546" s="160"/>
      <c r="BV546" s="160"/>
      <c r="BW546" s="160"/>
      <c r="BX546" s="160"/>
      <c r="BY546" s="160"/>
      <c r="BZ546" s="160"/>
      <c r="CA546" s="160"/>
      <c r="CB546" s="160"/>
      <c r="CC546" s="160"/>
      <c r="CD546" s="160"/>
      <c r="CE546" s="160"/>
      <c r="CF546" s="160"/>
      <c r="CG546" s="160"/>
      <c r="CH546" s="160"/>
      <c r="CI546" s="160"/>
      <c r="CJ546" s="160"/>
      <c r="CK546" s="160"/>
      <c r="CL546" s="160"/>
      <c r="CM546" s="160"/>
      <c r="CN546" s="160"/>
      <c r="CO546" s="160"/>
      <c r="CP546" s="160"/>
      <c r="CQ546" s="160"/>
      <c r="CR546" s="160"/>
      <c r="CS546" s="160"/>
      <c r="CT546" s="160"/>
      <c r="CU546" s="160"/>
      <c r="CV546" s="160"/>
      <c r="CW546" s="160"/>
      <c r="CX546" s="160"/>
      <c r="CY546" s="160"/>
      <c r="CZ546" s="160"/>
      <c r="DA546" s="160"/>
      <c r="DB546" s="160"/>
      <c r="DC546" s="160"/>
      <c r="DD546" s="160"/>
      <c r="DE546" s="160"/>
      <c r="DF546" s="160"/>
      <c r="DG546" s="160"/>
      <c r="DH546" s="160"/>
      <c r="DI546" s="160"/>
      <c r="DJ546" s="160"/>
      <c r="DK546" s="160"/>
      <c r="DL546" s="160"/>
      <c r="DM546" s="160"/>
      <c r="DN546" s="160"/>
      <c r="DO546" s="160"/>
      <c r="DP546" s="160"/>
      <c r="DQ546" s="160"/>
      <c r="DR546" s="160"/>
      <c r="DS546" s="160"/>
      <c r="DT546" s="160"/>
      <c r="DU546" s="160"/>
      <c r="DV546" s="160"/>
      <c r="DW546" s="160"/>
      <c r="DX546" s="160"/>
      <c r="DY546" s="160"/>
      <c r="DZ546" s="160"/>
      <c r="EA546" s="160"/>
      <c r="EB546" s="160"/>
      <c r="EC546" s="160"/>
      <c r="ED546" s="160"/>
      <c r="EE546" s="160"/>
      <c r="EF546" s="160"/>
      <c r="EG546" s="160"/>
    </row>
    <row r="547" spans="28:137" s="162" customFormat="1">
      <c r="AB547" s="160"/>
      <c r="AC547" s="171"/>
      <c r="AD547" s="164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  <c r="BA547" s="160"/>
      <c r="BB547" s="160"/>
      <c r="BC547" s="160"/>
      <c r="BD547" s="160"/>
      <c r="BE547" s="160"/>
      <c r="BF547" s="160"/>
      <c r="BG547" s="160"/>
      <c r="BH547" s="160"/>
      <c r="BI547" s="160"/>
      <c r="BJ547" s="160"/>
      <c r="BK547" s="160"/>
      <c r="BL547" s="160"/>
      <c r="BM547" s="160"/>
      <c r="BN547" s="160"/>
      <c r="BO547" s="160"/>
      <c r="BP547" s="160"/>
      <c r="BQ547" s="160"/>
      <c r="BR547" s="160"/>
      <c r="BS547" s="160"/>
      <c r="BT547" s="160"/>
      <c r="BU547" s="160"/>
      <c r="BV547" s="160"/>
      <c r="BW547" s="160"/>
      <c r="BX547" s="160"/>
      <c r="BY547" s="160"/>
      <c r="BZ547" s="160"/>
      <c r="CA547" s="160"/>
      <c r="CB547" s="160"/>
      <c r="CC547" s="160"/>
      <c r="CD547" s="160"/>
      <c r="CE547" s="160"/>
      <c r="CF547" s="160"/>
      <c r="CG547" s="160"/>
      <c r="CH547" s="160"/>
      <c r="CI547" s="160"/>
      <c r="CJ547" s="160"/>
      <c r="CK547" s="160"/>
      <c r="CL547" s="160"/>
      <c r="CM547" s="160"/>
      <c r="CN547" s="160"/>
      <c r="CO547" s="160"/>
      <c r="CP547" s="160"/>
      <c r="CQ547" s="160"/>
      <c r="CR547" s="160"/>
      <c r="CS547" s="160"/>
      <c r="CT547" s="160"/>
      <c r="CU547" s="160"/>
      <c r="CV547" s="160"/>
      <c r="CW547" s="160"/>
      <c r="CX547" s="160"/>
      <c r="CY547" s="160"/>
      <c r="CZ547" s="160"/>
      <c r="DA547" s="160"/>
      <c r="DB547" s="160"/>
      <c r="DC547" s="160"/>
      <c r="DD547" s="160"/>
      <c r="DE547" s="160"/>
      <c r="DF547" s="160"/>
      <c r="DG547" s="160"/>
      <c r="DH547" s="160"/>
      <c r="DI547" s="160"/>
      <c r="DJ547" s="160"/>
      <c r="DK547" s="160"/>
      <c r="DL547" s="160"/>
      <c r="DM547" s="160"/>
      <c r="DN547" s="160"/>
      <c r="DO547" s="160"/>
      <c r="DP547" s="160"/>
      <c r="DQ547" s="160"/>
      <c r="DR547" s="160"/>
      <c r="DS547" s="160"/>
      <c r="DT547" s="160"/>
      <c r="DU547" s="160"/>
      <c r="DV547" s="160"/>
      <c r="DW547" s="160"/>
      <c r="DX547" s="160"/>
      <c r="DY547" s="160"/>
      <c r="DZ547" s="160"/>
      <c r="EA547" s="160"/>
      <c r="EB547" s="160"/>
      <c r="EC547" s="160"/>
      <c r="ED547" s="160"/>
      <c r="EE547" s="160"/>
      <c r="EF547" s="160"/>
      <c r="EG547" s="160"/>
    </row>
    <row r="548" spans="28:137" s="162" customFormat="1">
      <c r="AB548" s="160"/>
      <c r="AC548" s="171"/>
      <c r="AD548" s="164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  <c r="BA548" s="160"/>
      <c r="BB548" s="160"/>
      <c r="BC548" s="160"/>
      <c r="BD548" s="160"/>
      <c r="BE548" s="160"/>
      <c r="BF548" s="160"/>
      <c r="BG548" s="160"/>
      <c r="BH548" s="160"/>
      <c r="BI548" s="160"/>
      <c r="BJ548" s="160"/>
      <c r="BK548" s="160"/>
      <c r="BL548" s="160"/>
      <c r="BM548" s="160"/>
      <c r="BN548" s="160"/>
      <c r="BO548" s="160"/>
      <c r="BP548" s="160"/>
      <c r="BQ548" s="160"/>
      <c r="BR548" s="160"/>
      <c r="BS548" s="160"/>
      <c r="BT548" s="160"/>
      <c r="BU548" s="160"/>
      <c r="BV548" s="160"/>
      <c r="BW548" s="160"/>
      <c r="BX548" s="160"/>
      <c r="BY548" s="160"/>
      <c r="BZ548" s="160"/>
      <c r="CA548" s="160"/>
      <c r="CB548" s="160"/>
      <c r="CC548" s="160"/>
      <c r="CD548" s="160"/>
      <c r="CE548" s="160"/>
      <c r="CF548" s="160"/>
      <c r="CG548" s="160"/>
      <c r="CH548" s="160"/>
      <c r="CI548" s="160"/>
      <c r="CJ548" s="160"/>
      <c r="CK548" s="160"/>
      <c r="CL548" s="160"/>
      <c r="CM548" s="160"/>
      <c r="CN548" s="160"/>
      <c r="CO548" s="160"/>
      <c r="CP548" s="160"/>
      <c r="CQ548" s="160"/>
      <c r="CR548" s="160"/>
      <c r="CS548" s="160"/>
      <c r="CT548" s="160"/>
      <c r="CU548" s="160"/>
      <c r="CV548" s="160"/>
      <c r="CW548" s="160"/>
      <c r="CX548" s="160"/>
      <c r="CY548" s="160"/>
      <c r="CZ548" s="160"/>
      <c r="DA548" s="160"/>
      <c r="DB548" s="160"/>
      <c r="DC548" s="160"/>
      <c r="DD548" s="160"/>
      <c r="DE548" s="160"/>
      <c r="DF548" s="160"/>
      <c r="DG548" s="160"/>
      <c r="DH548" s="160"/>
      <c r="DI548" s="160"/>
      <c r="DJ548" s="160"/>
      <c r="DK548" s="160"/>
      <c r="DL548" s="160"/>
      <c r="DM548" s="160"/>
      <c r="DN548" s="160"/>
      <c r="DO548" s="160"/>
      <c r="DP548" s="160"/>
      <c r="DQ548" s="160"/>
      <c r="DR548" s="160"/>
      <c r="DS548" s="160"/>
      <c r="DT548" s="160"/>
      <c r="DU548" s="160"/>
      <c r="DV548" s="160"/>
      <c r="DW548" s="160"/>
      <c r="DX548" s="160"/>
      <c r="DY548" s="160"/>
      <c r="DZ548" s="160"/>
      <c r="EA548" s="160"/>
      <c r="EB548" s="160"/>
      <c r="EC548" s="160"/>
      <c r="ED548" s="160"/>
      <c r="EE548" s="160"/>
      <c r="EF548" s="160"/>
      <c r="EG548" s="160"/>
    </row>
    <row r="549" spans="28:137" s="162" customFormat="1">
      <c r="AB549" s="160"/>
      <c r="AC549" s="171"/>
      <c r="AD549" s="164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  <c r="BA549" s="160"/>
      <c r="BB549" s="160"/>
      <c r="BC549" s="160"/>
      <c r="BD549" s="160"/>
      <c r="BE549" s="160"/>
      <c r="BF549" s="160"/>
      <c r="BG549" s="160"/>
      <c r="BH549" s="160"/>
      <c r="BI549" s="160"/>
      <c r="BJ549" s="160"/>
      <c r="BK549" s="160"/>
      <c r="BL549" s="160"/>
      <c r="BM549" s="160"/>
      <c r="BN549" s="160"/>
      <c r="BO549" s="160"/>
      <c r="BP549" s="160"/>
      <c r="BQ549" s="160"/>
      <c r="BR549" s="160"/>
      <c r="BS549" s="160"/>
      <c r="BT549" s="160"/>
      <c r="BU549" s="160"/>
      <c r="BV549" s="160"/>
      <c r="BW549" s="160"/>
      <c r="BX549" s="160"/>
      <c r="BY549" s="160"/>
      <c r="BZ549" s="160"/>
      <c r="CA549" s="160"/>
      <c r="CB549" s="160"/>
      <c r="CC549" s="160"/>
      <c r="CD549" s="160"/>
      <c r="CE549" s="160"/>
      <c r="CF549" s="160"/>
      <c r="CG549" s="160"/>
      <c r="CH549" s="160"/>
      <c r="CI549" s="160"/>
      <c r="CJ549" s="160"/>
      <c r="CK549" s="160"/>
      <c r="CL549" s="160"/>
      <c r="CM549" s="160"/>
      <c r="CN549" s="160"/>
      <c r="CO549" s="160"/>
      <c r="CP549" s="160"/>
      <c r="CQ549" s="160"/>
      <c r="CR549" s="160"/>
      <c r="CS549" s="160"/>
      <c r="CT549" s="160"/>
      <c r="CU549" s="160"/>
      <c r="CV549" s="160"/>
      <c r="CW549" s="160"/>
      <c r="CX549" s="160"/>
      <c r="CY549" s="160"/>
      <c r="CZ549" s="160"/>
      <c r="DA549" s="160"/>
      <c r="DB549" s="160"/>
      <c r="DC549" s="160"/>
      <c r="DD549" s="160"/>
      <c r="DE549" s="160"/>
      <c r="DF549" s="160"/>
      <c r="DG549" s="160"/>
      <c r="DH549" s="160"/>
      <c r="DI549" s="160"/>
      <c r="DJ549" s="160"/>
      <c r="DK549" s="160"/>
      <c r="DL549" s="160"/>
      <c r="DM549" s="160"/>
      <c r="DN549" s="160"/>
      <c r="DO549" s="160"/>
      <c r="DP549" s="160"/>
      <c r="DQ549" s="160"/>
      <c r="DR549" s="160"/>
      <c r="DS549" s="160"/>
      <c r="DT549" s="160"/>
      <c r="DU549" s="160"/>
      <c r="DV549" s="160"/>
      <c r="DW549" s="160"/>
      <c r="DX549" s="160"/>
      <c r="DY549" s="160"/>
      <c r="DZ549" s="160"/>
      <c r="EA549" s="160"/>
      <c r="EB549" s="160"/>
      <c r="EC549" s="160"/>
      <c r="ED549" s="160"/>
      <c r="EE549" s="160"/>
      <c r="EF549" s="160"/>
      <c r="EG549" s="160"/>
    </row>
    <row r="550" spans="28:137" s="162" customFormat="1">
      <c r="AB550" s="160"/>
      <c r="AC550" s="171"/>
      <c r="AD550" s="164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  <c r="BA550" s="160"/>
      <c r="BB550" s="160"/>
      <c r="BC550" s="160"/>
      <c r="BD550" s="160"/>
      <c r="BE550" s="160"/>
      <c r="BF550" s="160"/>
      <c r="BG550" s="160"/>
      <c r="BH550" s="160"/>
      <c r="BI550" s="160"/>
      <c r="BJ550" s="160"/>
      <c r="BK550" s="160"/>
      <c r="BL550" s="160"/>
      <c r="BM550" s="160"/>
      <c r="BN550" s="160"/>
      <c r="BO550" s="160"/>
      <c r="BP550" s="160"/>
      <c r="BQ550" s="160"/>
      <c r="BR550" s="160"/>
      <c r="BS550" s="160"/>
      <c r="BT550" s="160"/>
      <c r="BU550" s="160"/>
      <c r="BV550" s="160"/>
      <c r="BW550" s="160"/>
      <c r="BX550" s="160"/>
      <c r="BY550" s="160"/>
      <c r="BZ550" s="160"/>
      <c r="CA550" s="160"/>
      <c r="CB550" s="160"/>
      <c r="CC550" s="160"/>
      <c r="CD550" s="160"/>
      <c r="CE550" s="160"/>
      <c r="CF550" s="160"/>
      <c r="CG550" s="160"/>
      <c r="CH550" s="160"/>
      <c r="CI550" s="160"/>
      <c r="CJ550" s="160"/>
      <c r="CK550" s="160"/>
      <c r="CL550" s="160"/>
      <c r="CM550" s="160"/>
      <c r="CN550" s="160"/>
      <c r="CO550" s="160"/>
      <c r="CP550" s="160"/>
      <c r="CQ550" s="160"/>
      <c r="CR550" s="160"/>
      <c r="CS550" s="160"/>
      <c r="CT550" s="160"/>
      <c r="CU550" s="160"/>
      <c r="CV550" s="160"/>
      <c r="CW550" s="160"/>
      <c r="CX550" s="160"/>
      <c r="CY550" s="160"/>
      <c r="CZ550" s="160"/>
      <c r="DA550" s="160"/>
      <c r="DB550" s="160"/>
      <c r="DC550" s="160"/>
      <c r="DD550" s="160"/>
      <c r="DE550" s="160"/>
      <c r="DF550" s="160"/>
      <c r="DG550" s="160"/>
      <c r="DH550" s="160"/>
      <c r="DI550" s="160"/>
      <c r="DJ550" s="160"/>
      <c r="DK550" s="160"/>
      <c r="DL550" s="160"/>
      <c r="DM550" s="160"/>
      <c r="DN550" s="160"/>
      <c r="DO550" s="160"/>
      <c r="DP550" s="160"/>
      <c r="DQ550" s="160"/>
      <c r="DR550" s="160"/>
      <c r="DS550" s="160"/>
      <c r="DT550" s="160"/>
      <c r="DU550" s="160"/>
      <c r="DV550" s="160"/>
      <c r="DW550" s="160"/>
      <c r="DX550" s="160"/>
      <c r="DY550" s="160"/>
      <c r="DZ550" s="160"/>
      <c r="EA550" s="160"/>
      <c r="EB550" s="160"/>
      <c r="EC550" s="160"/>
      <c r="ED550" s="160"/>
      <c r="EE550" s="160"/>
      <c r="EF550" s="160"/>
      <c r="EG550" s="160"/>
    </row>
    <row r="551" spans="28:137" s="162" customFormat="1">
      <c r="AB551" s="160"/>
      <c r="AC551" s="171"/>
      <c r="AD551" s="164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  <c r="BA551" s="160"/>
      <c r="BB551" s="160"/>
      <c r="BC551" s="160"/>
      <c r="BD551" s="160"/>
      <c r="BE551" s="160"/>
      <c r="BF551" s="160"/>
      <c r="BG551" s="160"/>
      <c r="BH551" s="160"/>
      <c r="BI551" s="160"/>
      <c r="BJ551" s="160"/>
      <c r="BK551" s="160"/>
      <c r="BL551" s="160"/>
      <c r="BM551" s="160"/>
      <c r="BN551" s="160"/>
      <c r="BO551" s="160"/>
      <c r="BP551" s="160"/>
      <c r="BQ551" s="160"/>
      <c r="BR551" s="160"/>
      <c r="BS551" s="160"/>
      <c r="BT551" s="160"/>
      <c r="BU551" s="160"/>
      <c r="BV551" s="160"/>
      <c r="BW551" s="160"/>
      <c r="BX551" s="160"/>
      <c r="BY551" s="160"/>
      <c r="BZ551" s="160"/>
      <c r="CA551" s="160"/>
      <c r="CB551" s="160"/>
      <c r="CC551" s="160"/>
      <c r="CD551" s="160"/>
      <c r="CE551" s="160"/>
      <c r="CF551" s="160"/>
      <c r="CG551" s="160"/>
      <c r="CH551" s="160"/>
      <c r="CI551" s="160"/>
      <c r="CJ551" s="160"/>
      <c r="CK551" s="160"/>
      <c r="CL551" s="160"/>
      <c r="CM551" s="160"/>
      <c r="CN551" s="160"/>
      <c r="CO551" s="160"/>
      <c r="CP551" s="160"/>
      <c r="CQ551" s="160"/>
      <c r="CR551" s="160"/>
      <c r="CS551" s="160"/>
      <c r="CT551" s="160"/>
      <c r="CU551" s="160"/>
      <c r="CV551" s="160"/>
      <c r="CW551" s="160"/>
      <c r="CX551" s="160"/>
      <c r="CY551" s="160"/>
      <c r="CZ551" s="160"/>
      <c r="DA551" s="160"/>
      <c r="DB551" s="160"/>
      <c r="DC551" s="160"/>
      <c r="DD551" s="160"/>
      <c r="DE551" s="160"/>
      <c r="DF551" s="160"/>
      <c r="DG551" s="160"/>
      <c r="DH551" s="160"/>
      <c r="DI551" s="160"/>
      <c r="DJ551" s="160"/>
      <c r="DK551" s="160"/>
      <c r="DL551" s="160"/>
      <c r="DM551" s="160"/>
      <c r="DN551" s="160"/>
      <c r="DO551" s="160"/>
      <c r="DP551" s="160"/>
      <c r="DQ551" s="160"/>
      <c r="DR551" s="160"/>
      <c r="DS551" s="160"/>
      <c r="DT551" s="160"/>
      <c r="DU551" s="160"/>
      <c r="DV551" s="160"/>
      <c r="DW551" s="160"/>
      <c r="DX551" s="160"/>
      <c r="DY551" s="160"/>
      <c r="DZ551" s="160"/>
      <c r="EA551" s="160"/>
      <c r="EB551" s="160"/>
      <c r="EC551" s="160"/>
      <c r="ED551" s="160"/>
      <c r="EE551" s="160"/>
      <c r="EF551" s="160"/>
      <c r="EG551" s="160"/>
    </row>
    <row r="552" spans="28:137" s="162" customFormat="1">
      <c r="AB552" s="160"/>
      <c r="AC552" s="171"/>
      <c r="AD552" s="164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  <c r="BA552" s="160"/>
      <c r="BB552" s="160"/>
      <c r="BC552" s="160"/>
      <c r="BD552" s="160"/>
      <c r="BE552" s="160"/>
      <c r="BF552" s="160"/>
      <c r="BG552" s="160"/>
      <c r="BH552" s="160"/>
      <c r="BI552" s="160"/>
      <c r="BJ552" s="160"/>
      <c r="BK552" s="160"/>
      <c r="BL552" s="160"/>
      <c r="BM552" s="160"/>
      <c r="BN552" s="160"/>
      <c r="BO552" s="160"/>
      <c r="BP552" s="160"/>
      <c r="BQ552" s="160"/>
      <c r="BR552" s="160"/>
      <c r="BS552" s="160"/>
      <c r="BT552" s="160"/>
      <c r="BU552" s="160"/>
      <c r="BV552" s="160"/>
      <c r="BW552" s="160"/>
      <c r="BX552" s="160"/>
      <c r="BY552" s="160"/>
      <c r="BZ552" s="160"/>
      <c r="CA552" s="160"/>
      <c r="CB552" s="160"/>
      <c r="CC552" s="160"/>
      <c r="CD552" s="160"/>
      <c r="CE552" s="160"/>
      <c r="CF552" s="160"/>
      <c r="CG552" s="160"/>
      <c r="CH552" s="160"/>
      <c r="CI552" s="160"/>
      <c r="CJ552" s="160"/>
      <c r="CK552" s="160"/>
      <c r="CL552" s="160"/>
      <c r="CM552" s="160"/>
      <c r="CN552" s="160"/>
      <c r="CO552" s="160"/>
      <c r="CP552" s="160"/>
      <c r="CQ552" s="160"/>
      <c r="CR552" s="160"/>
      <c r="CS552" s="160"/>
      <c r="CT552" s="160"/>
      <c r="CU552" s="160"/>
      <c r="CV552" s="160"/>
      <c r="CW552" s="160"/>
      <c r="CX552" s="160"/>
      <c r="CY552" s="160"/>
      <c r="CZ552" s="160"/>
      <c r="DA552" s="160"/>
      <c r="DB552" s="160"/>
      <c r="DC552" s="160"/>
      <c r="DD552" s="160"/>
      <c r="DE552" s="160"/>
      <c r="DF552" s="160"/>
      <c r="DG552" s="160"/>
      <c r="DH552" s="160"/>
      <c r="DI552" s="160"/>
      <c r="DJ552" s="160"/>
      <c r="DK552" s="160"/>
      <c r="DL552" s="160"/>
      <c r="DM552" s="160"/>
      <c r="DN552" s="160"/>
      <c r="DO552" s="160"/>
      <c r="DP552" s="160"/>
      <c r="DQ552" s="160"/>
      <c r="DR552" s="160"/>
      <c r="DS552" s="160"/>
      <c r="DT552" s="160"/>
      <c r="DU552" s="160"/>
      <c r="DV552" s="160"/>
      <c r="DW552" s="160"/>
      <c r="DX552" s="160"/>
      <c r="DY552" s="160"/>
      <c r="DZ552" s="160"/>
      <c r="EA552" s="160"/>
      <c r="EB552" s="160"/>
      <c r="EC552" s="160"/>
      <c r="ED552" s="160"/>
      <c r="EE552" s="160"/>
      <c r="EF552" s="160"/>
      <c r="EG552" s="160"/>
    </row>
    <row r="553" spans="28:137" s="162" customFormat="1">
      <c r="AB553" s="160"/>
      <c r="AC553" s="171"/>
      <c r="AD553" s="164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  <c r="BA553" s="160"/>
      <c r="BB553" s="160"/>
      <c r="BC553" s="160"/>
      <c r="BD553" s="160"/>
      <c r="BE553" s="160"/>
      <c r="BF553" s="160"/>
      <c r="BG553" s="160"/>
      <c r="BH553" s="160"/>
      <c r="BI553" s="160"/>
      <c r="BJ553" s="160"/>
      <c r="BK553" s="160"/>
      <c r="BL553" s="160"/>
      <c r="BM553" s="160"/>
      <c r="BN553" s="160"/>
      <c r="BO553" s="160"/>
      <c r="BP553" s="160"/>
      <c r="BQ553" s="160"/>
      <c r="BR553" s="160"/>
      <c r="BS553" s="160"/>
      <c r="BT553" s="160"/>
      <c r="BU553" s="160"/>
      <c r="BV553" s="160"/>
      <c r="BW553" s="160"/>
      <c r="BX553" s="160"/>
      <c r="BY553" s="160"/>
      <c r="BZ553" s="160"/>
      <c r="CA553" s="160"/>
      <c r="CB553" s="160"/>
      <c r="CC553" s="160"/>
      <c r="CD553" s="160"/>
      <c r="CE553" s="160"/>
      <c r="CF553" s="160"/>
      <c r="CG553" s="160"/>
      <c r="CH553" s="160"/>
      <c r="CI553" s="160"/>
      <c r="CJ553" s="160"/>
      <c r="CK553" s="160"/>
      <c r="CL553" s="160"/>
      <c r="CM553" s="160"/>
      <c r="CN553" s="160"/>
      <c r="CO553" s="160"/>
      <c r="CP553" s="160"/>
      <c r="CQ553" s="160"/>
      <c r="CR553" s="160"/>
      <c r="CS553" s="160"/>
      <c r="CT553" s="160"/>
      <c r="CU553" s="160"/>
      <c r="CV553" s="160"/>
      <c r="CW553" s="160"/>
      <c r="CX553" s="160"/>
      <c r="CY553" s="160"/>
      <c r="CZ553" s="160"/>
      <c r="DA553" s="160"/>
      <c r="DB553" s="160"/>
      <c r="DC553" s="160"/>
      <c r="DD553" s="160"/>
      <c r="DE553" s="160"/>
      <c r="DF553" s="160"/>
      <c r="DG553" s="160"/>
      <c r="DH553" s="160"/>
      <c r="DI553" s="160"/>
      <c r="DJ553" s="160"/>
      <c r="DK553" s="160"/>
      <c r="DL553" s="160"/>
      <c r="DM553" s="160"/>
      <c r="DN553" s="160"/>
      <c r="DO553" s="160"/>
      <c r="DP553" s="160"/>
      <c r="DQ553" s="160"/>
      <c r="DR553" s="160"/>
      <c r="DS553" s="160"/>
      <c r="DT553" s="160"/>
      <c r="DU553" s="160"/>
      <c r="DV553" s="160"/>
      <c r="DW553" s="160"/>
      <c r="DX553" s="160"/>
      <c r="DY553" s="160"/>
      <c r="DZ553" s="160"/>
      <c r="EA553" s="160"/>
      <c r="EB553" s="160"/>
      <c r="EC553" s="160"/>
      <c r="ED553" s="160"/>
      <c r="EE553" s="160"/>
      <c r="EF553" s="160"/>
      <c r="EG553" s="160"/>
    </row>
    <row r="554" spans="28:137" s="162" customFormat="1">
      <c r="AB554" s="160"/>
      <c r="AC554" s="171"/>
      <c r="AD554" s="164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  <c r="BA554" s="160"/>
      <c r="BB554" s="160"/>
      <c r="BC554" s="160"/>
      <c r="BD554" s="160"/>
      <c r="BE554" s="160"/>
      <c r="BF554" s="160"/>
      <c r="BG554" s="160"/>
      <c r="BH554" s="160"/>
      <c r="BI554" s="160"/>
      <c r="BJ554" s="160"/>
      <c r="BK554" s="160"/>
      <c r="BL554" s="160"/>
      <c r="BM554" s="160"/>
      <c r="BN554" s="160"/>
      <c r="BO554" s="160"/>
      <c r="BP554" s="160"/>
      <c r="BQ554" s="160"/>
      <c r="BR554" s="160"/>
      <c r="BS554" s="160"/>
      <c r="BT554" s="160"/>
      <c r="BU554" s="160"/>
      <c r="BV554" s="160"/>
      <c r="BW554" s="160"/>
      <c r="BX554" s="160"/>
      <c r="BY554" s="160"/>
      <c r="BZ554" s="160"/>
      <c r="CA554" s="160"/>
      <c r="CB554" s="160"/>
      <c r="CC554" s="160"/>
      <c r="CD554" s="160"/>
      <c r="CE554" s="160"/>
      <c r="CF554" s="160"/>
      <c r="CG554" s="160"/>
      <c r="CH554" s="160"/>
      <c r="CI554" s="160"/>
      <c r="CJ554" s="160"/>
      <c r="CK554" s="160"/>
      <c r="CL554" s="160"/>
      <c r="CM554" s="160"/>
      <c r="CN554" s="160"/>
      <c r="CO554" s="160"/>
      <c r="CP554" s="160"/>
      <c r="CQ554" s="160"/>
      <c r="CR554" s="160"/>
      <c r="CS554" s="160"/>
      <c r="CT554" s="160"/>
      <c r="CU554" s="160"/>
      <c r="CV554" s="160"/>
      <c r="CW554" s="160"/>
      <c r="CX554" s="160"/>
      <c r="CY554" s="160"/>
      <c r="CZ554" s="160"/>
      <c r="DA554" s="160"/>
      <c r="DB554" s="160"/>
      <c r="DC554" s="160"/>
      <c r="DD554" s="160"/>
      <c r="DE554" s="160"/>
      <c r="DF554" s="160"/>
      <c r="DG554" s="160"/>
      <c r="DH554" s="160"/>
      <c r="DI554" s="160"/>
      <c r="DJ554" s="160"/>
      <c r="DK554" s="160"/>
      <c r="DL554" s="160"/>
      <c r="DM554" s="160"/>
      <c r="DN554" s="160"/>
      <c r="DO554" s="160"/>
      <c r="DP554" s="160"/>
      <c r="DQ554" s="160"/>
      <c r="DR554" s="160"/>
      <c r="DS554" s="160"/>
      <c r="DT554" s="160"/>
      <c r="DU554" s="160"/>
      <c r="DV554" s="160"/>
      <c r="DW554" s="160"/>
      <c r="DX554" s="160"/>
      <c r="DY554" s="160"/>
      <c r="DZ554" s="160"/>
      <c r="EA554" s="160"/>
      <c r="EB554" s="160"/>
      <c r="EC554" s="160"/>
      <c r="ED554" s="160"/>
      <c r="EE554" s="160"/>
      <c r="EF554" s="160"/>
      <c r="EG554" s="160"/>
    </row>
    <row r="555" spans="28:137" s="162" customFormat="1">
      <c r="AB555" s="160"/>
      <c r="AC555" s="171"/>
      <c r="AD555" s="164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  <c r="BA555" s="160"/>
      <c r="BB555" s="160"/>
      <c r="BC555" s="160"/>
      <c r="BD555" s="160"/>
      <c r="BE555" s="160"/>
      <c r="BF555" s="160"/>
      <c r="BG555" s="160"/>
      <c r="BH555" s="160"/>
      <c r="BI555" s="160"/>
      <c r="BJ555" s="160"/>
      <c r="BK555" s="160"/>
      <c r="BL555" s="160"/>
      <c r="BM555" s="160"/>
      <c r="BN555" s="160"/>
      <c r="BO555" s="160"/>
      <c r="BP555" s="160"/>
      <c r="BQ555" s="160"/>
      <c r="BR555" s="160"/>
      <c r="BS555" s="160"/>
      <c r="BT555" s="160"/>
      <c r="BU555" s="160"/>
      <c r="BV555" s="160"/>
      <c r="BW555" s="160"/>
      <c r="BX555" s="160"/>
      <c r="BY555" s="160"/>
      <c r="BZ555" s="160"/>
      <c r="CA555" s="160"/>
      <c r="CB555" s="160"/>
      <c r="CC555" s="160"/>
      <c r="CD555" s="160"/>
      <c r="CE555" s="160"/>
      <c r="CF555" s="160"/>
      <c r="CG555" s="160"/>
      <c r="CH555" s="160"/>
      <c r="CI555" s="160"/>
      <c r="CJ555" s="160"/>
      <c r="CK555" s="160"/>
      <c r="CL555" s="160"/>
      <c r="CM555" s="160"/>
      <c r="CN555" s="160"/>
      <c r="CO555" s="160"/>
      <c r="CP555" s="160"/>
      <c r="CQ555" s="160"/>
      <c r="CR555" s="160"/>
      <c r="CS555" s="160"/>
      <c r="CT555" s="160"/>
      <c r="CU555" s="160"/>
      <c r="CV555" s="160"/>
      <c r="CW555" s="160"/>
      <c r="CX555" s="160"/>
      <c r="CY555" s="160"/>
      <c r="CZ555" s="160"/>
      <c r="DA555" s="160"/>
      <c r="DB555" s="160"/>
      <c r="DC555" s="160"/>
      <c r="DD555" s="160"/>
      <c r="DE555" s="160"/>
      <c r="DF555" s="160"/>
      <c r="DG555" s="160"/>
      <c r="DH555" s="160"/>
      <c r="DI555" s="160"/>
      <c r="DJ555" s="160"/>
      <c r="DK555" s="160"/>
      <c r="DL555" s="160"/>
      <c r="DM555" s="160"/>
      <c r="DN555" s="160"/>
      <c r="DO555" s="160"/>
      <c r="DP555" s="160"/>
      <c r="DQ555" s="160"/>
      <c r="DR555" s="160"/>
      <c r="DS555" s="160"/>
      <c r="DT555" s="160"/>
      <c r="DU555" s="160"/>
      <c r="DV555" s="160"/>
      <c r="DW555" s="160"/>
      <c r="DX555" s="160"/>
      <c r="DY555" s="160"/>
      <c r="DZ555" s="160"/>
      <c r="EA555" s="160"/>
      <c r="EB555" s="160"/>
      <c r="EC555" s="160"/>
      <c r="ED555" s="160"/>
      <c r="EE555" s="160"/>
      <c r="EF555" s="160"/>
      <c r="EG555" s="160"/>
    </row>
    <row r="556" spans="28:137" s="162" customFormat="1">
      <c r="AB556" s="160"/>
      <c r="AC556" s="171"/>
      <c r="AD556" s="164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  <c r="BA556" s="160"/>
      <c r="BB556" s="160"/>
      <c r="BC556" s="160"/>
      <c r="BD556" s="160"/>
      <c r="BE556" s="160"/>
      <c r="BF556" s="160"/>
      <c r="BG556" s="160"/>
      <c r="BH556" s="160"/>
      <c r="BI556" s="160"/>
      <c r="BJ556" s="160"/>
      <c r="BK556" s="160"/>
      <c r="BL556" s="160"/>
      <c r="BM556" s="160"/>
      <c r="BN556" s="160"/>
      <c r="BO556" s="160"/>
      <c r="BP556" s="160"/>
      <c r="BQ556" s="160"/>
      <c r="BR556" s="160"/>
      <c r="BS556" s="160"/>
      <c r="BT556" s="160"/>
      <c r="BU556" s="160"/>
      <c r="BV556" s="160"/>
      <c r="BW556" s="160"/>
      <c r="BX556" s="160"/>
      <c r="BY556" s="160"/>
      <c r="BZ556" s="160"/>
      <c r="CA556" s="160"/>
      <c r="CB556" s="160"/>
      <c r="CC556" s="160"/>
      <c r="CD556" s="160"/>
      <c r="CE556" s="160"/>
      <c r="CF556" s="160"/>
      <c r="CG556" s="160"/>
      <c r="CH556" s="160"/>
      <c r="CI556" s="160"/>
      <c r="CJ556" s="160"/>
      <c r="CK556" s="160"/>
      <c r="CL556" s="160"/>
      <c r="CM556" s="160"/>
      <c r="CN556" s="160"/>
      <c r="CO556" s="160"/>
      <c r="CP556" s="160"/>
      <c r="CQ556" s="160"/>
      <c r="CR556" s="160"/>
      <c r="CS556" s="160"/>
      <c r="CT556" s="160"/>
      <c r="CU556" s="160"/>
      <c r="CV556" s="160"/>
      <c r="CW556" s="160"/>
      <c r="CX556" s="160"/>
      <c r="CY556" s="160"/>
      <c r="CZ556" s="160"/>
      <c r="DA556" s="160"/>
      <c r="DB556" s="160"/>
      <c r="DC556" s="160"/>
      <c r="DD556" s="160"/>
      <c r="DE556" s="160"/>
      <c r="DF556" s="160"/>
      <c r="DG556" s="160"/>
      <c r="DH556" s="160"/>
      <c r="DI556" s="160"/>
      <c r="DJ556" s="160"/>
      <c r="DK556" s="160"/>
      <c r="DL556" s="160"/>
      <c r="DM556" s="160"/>
      <c r="DN556" s="160"/>
      <c r="DO556" s="160"/>
      <c r="DP556" s="160"/>
      <c r="DQ556" s="160"/>
      <c r="DR556" s="160"/>
      <c r="DS556" s="160"/>
      <c r="DT556" s="160"/>
      <c r="DU556" s="160"/>
      <c r="DV556" s="160"/>
      <c r="DW556" s="160"/>
      <c r="DX556" s="160"/>
      <c r="DY556" s="160"/>
      <c r="DZ556" s="160"/>
      <c r="EA556" s="160"/>
      <c r="EB556" s="160"/>
      <c r="EC556" s="160"/>
      <c r="ED556" s="160"/>
      <c r="EE556" s="160"/>
      <c r="EF556" s="160"/>
      <c r="EG556" s="160"/>
    </row>
    <row r="557" spans="28:137" s="162" customFormat="1">
      <c r="AB557" s="160"/>
      <c r="AC557" s="171"/>
      <c r="AD557" s="164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  <c r="BA557" s="160"/>
      <c r="BB557" s="160"/>
      <c r="BC557" s="160"/>
      <c r="BD557" s="160"/>
      <c r="BE557" s="160"/>
      <c r="BF557" s="160"/>
      <c r="BG557" s="160"/>
      <c r="BH557" s="160"/>
      <c r="BI557" s="160"/>
      <c r="BJ557" s="160"/>
      <c r="BK557" s="160"/>
      <c r="BL557" s="160"/>
      <c r="BM557" s="160"/>
      <c r="BN557" s="160"/>
      <c r="BO557" s="160"/>
      <c r="BP557" s="160"/>
      <c r="BQ557" s="160"/>
      <c r="BR557" s="160"/>
      <c r="BS557" s="160"/>
      <c r="BT557" s="160"/>
      <c r="BU557" s="160"/>
      <c r="BV557" s="160"/>
      <c r="BW557" s="160"/>
      <c r="BX557" s="160"/>
      <c r="BY557" s="160"/>
      <c r="BZ557" s="160"/>
      <c r="CA557" s="160"/>
      <c r="CB557" s="160"/>
      <c r="CC557" s="160"/>
      <c r="CD557" s="160"/>
      <c r="CE557" s="160"/>
      <c r="CF557" s="160"/>
      <c r="CG557" s="160"/>
      <c r="CH557" s="160"/>
      <c r="CI557" s="160"/>
      <c r="CJ557" s="160"/>
      <c r="CK557" s="160"/>
      <c r="CL557" s="160"/>
      <c r="CM557" s="160"/>
      <c r="CN557" s="160"/>
      <c r="CO557" s="160"/>
      <c r="CP557" s="160"/>
      <c r="CQ557" s="160"/>
      <c r="CR557" s="160"/>
      <c r="CS557" s="160"/>
      <c r="CT557" s="160"/>
      <c r="CU557" s="160"/>
      <c r="CV557" s="160"/>
      <c r="CW557" s="160"/>
      <c r="CX557" s="160"/>
      <c r="CY557" s="160"/>
      <c r="CZ557" s="160"/>
      <c r="DA557" s="160"/>
      <c r="DB557" s="160"/>
      <c r="DC557" s="160"/>
      <c r="DD557" s="160"/>
      <c r="DE557" s="160"/>
      <c r="DF557" s="160"/>
      <c r="DG557" s="160"/>
      <c r="DH557" s="160"/>
      <c r="DI557" s="160"/>
      <c r="DJ557" s="160"/>
      <c r="DK557" s="160"/>
      <c r="DL557" s="160"/>
      <c r="DM557" s="160"/>
      <c r="DN557" s="160"/>
      <c r="DO557" s="160"/>
      <c r="DP557" s="160"/>
      <c r="DQ557" s="160"/>
      <c r="DR557" s="160"/>
      <c r="DS557" s="160"/>
      <c r="DT557" s="160"/>
      <c r="DU557" s="160"/>
      <c r="DV557" s="160"/>
      <c r="DW557" s="160"/>
      <c r="DX557" s="160"/>
      <c r="DY557" s="160"/>
      <c r="DZ557" s="160"/>
      <c r="EA557" s="160"/>
      <c r="EB557" s="160"/>
      <c r="EC557" s="160"/>
      <c r="ED557" s="160"/>
      <c r="EE557" s="160"/>
      <c r="EF557" s="160"/>
      <c r="EG557" s="160"/>
    </row>
    <row r="558" spans="28:137" s="162" customFormat="1">
      <c r="AB558" s="160"/>
      <c r="AC558" s="171"/>
      <c r="AD558" s="164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  <c r="BA558" s="160"/>
      <c r="BB558" s="160"/>
      <c r="BC558" s="160"/>
      <c r="BD558" s="160"/>
      <c r="BE558" s="160"/>
      <c r="BF558" s="160"/>
      <c r="BG558" s="160"/>
      <c r="BH558" s="160"/>
      <c r="BI558" s="160"/>
      <c r="BJ558" s="160"/>
      <c r="BK558" s="160"/>
      <c r="BL558" s="160"/>
      <c r="BM558" s="160"/>
      <c r="BN558" s="160"/>
      <c r="BO558" s="160"/>
      <c r="BP558" s="160"/>
      <c r="BQ558" s="160"/>
      <c r="BR558" s="160"/>
      <c r="BS558" s="160"/>
      <c r="BT558" s="160"/>
      <c r="BU558" s="160"/>
      <c r="BV558" s="160"/>
      <c r="BW558" s="160"/>
      <c r="BX558" s="160"/>
      <c r="BY558" s="160"/>
      <c r="BZ558" s="160"/>
      <c r="CA558" s="160"/>
      <c r="CB558" s="160"/>
      <c r="CC558" s="160"/>
      <c r="CD558" s="160"/>
      <c r="CE558" s="160"/>
      <c r="CF558" s="160"/>
      <c r="CG558" s="160"/>
      <c r="CH558" s="160"/>
      <c r="CI558" s="160"/>
      <c r="CJ558" s="160"/>
      <c r="CK558" s="160"/>
      <c r="CL558" s="160"/>
      <c r="CM558" s="160"/>
      <c r="CN558" s="160"/>
      <c r="CO558" s="160"/>
      <c r="CP558" s="160"/>
      <c r="CQ558" s="160"/>
      <c r="CR558" s="160"/>
      <c r="CS558" s="160"/>
      <c r="CT558" s="160"/>
      <c r="CU558" s="160"/>
      <c r="CV558" s="160"/>
      <c r="CW558" s="160"/>
      <c r="CX558" s="160"/>
      <c r="CY558" s="160"/>
      <c r="CZ558" s="160"/>
      <c r="DA558" s="160"/>
      <c r="DB558" s="160"/>
      <c r="DC558" s="160"/>
      <c r="DD558" s="160"/>
      <c r="DE558" s="160"/>
      <c r="DF558" s="160"/>
      <c r="DG558" s="160"/>
      <c r="DH558" s="160"/>
      <c r="DI558" s="160"/>
      <c r="DJ558" s="160"/>
      <c r="DK558" s="160"/>
      <c r="DL558" s="160"/>
      <c r="DM558" s="160"/>
      <c r="DN558" s="160"/>
      <c r="DO558" s="160"/>
      <c r="DP558" s="160"/>
      <c r="DQ558" s="160"/>
      <c r="DR558" s="160"/>
      <c r="DS558" s="160"/>
      <c r="DT558" s="160"/>
      <c r="DU558" s="160"/>
      <c r="DV558" s="160"/>
      <c r="DW558" s="160"/>
      <c r="DX558" s="160"/>
      <c r="DY558" s="160"/>
      <c r="DZ558" s="160"/>
      <c r="EA558" s="160"/>
      <c r="EB558" s="160"/>
      <c r="EC558" s="160"/>
      <c r="ED558" s="160"/>
      <c r="EE558" s="160"/>
      <c r="EF558" s="160"/>
      <c r="EG558" s="160"/>
    </row>
    <row r="559" spans="28:137" s="162" customFormat="1">
      <c r="AB559" s="160"/>
      <c r="AC559" s="171"/>
      <c r="AD559" s="164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  <c r="BA559" s="160"/>
      <c r="BB559" s="160"/>
      <c r="BC559" s="160"/>
      <c r="BD559" s="160"/>
      <c r="BE559" s="160"/>
      <c r="BF559" s="160"/>
      <c r="BG559" s="160"/>
      <c r="BH559" s="160"/>
      <c r="BI559" s="160"/>
      <c r="BJ559" s="160"/>
      <c r="BK559" s="160"/>
      <c r="BL559" s="160"/>
      <c r="BM559" s="160"/>
      <c r="BN559" s="160"/>
      <c r="BO559" s="160"/>
      <c r="BP559" s="160"/>
      <c r="BQ559" s="160"/>
      <c r="BR559" s="160"/>
      <c r="BS559" s="160"/>
      <c r="BT559" s="160"/>
      <c r="BU559" s="160"/>
      <c r="BV559" s="160"/>
      <c r="BW559" s="160"/>
      <c r="BX559" s="160"/>
      <c r="BY559" s="160"/>
      <c r="BZ559" s="160"/>
      <c r="CA559" s="160"/>
      <c r="CB559" s="160"/>
      <c r="CC559" s="160"/>
      <c r="CD559" s="160"/>
      <c r="CE559" s="160"/>
      <c r="CF559" s="160"/>
      <c r="CG559" s="160"/>
      <c r="CH559" s="160"/>
      <c r="CI559" s="160"/>
      <c r="CJ559" s="160"/>
      <c r="CK559" s="160"/>
      <c r="CL559" s="160"/>
      <c r="CM559" s="160"/>
      <c r="CN559" s="160"/>
      <c r="CO559" s="160"/>
      <c r="CP559" s="160"/>
      <c r="CQ559" s="160"/>
      <c r="CR559" s="160"/>
      <c r="CS559" s="160"/>
      <c r="CT559" s="160"/>
      <c r="CU559" s="160"/>
      <c r="CV559" s="160"/>
      <c r="CW559" s="160"/>
      <c r="CX559" s="160"/>
      <c r="CY559" s="160"/>
      <c r="CZ559" s="160"/>
      <c r="DA559" s="160"/>
      <c r="DB559" s="160"/>
      <c r="DC559" s="160"/>
      <c r="DD559" s="160"/>
      <c r="DE559" s="160"/>
      <c r="DF559" s="160"/>
      <c r="DG559" s="160"/>
      <c r="DH559" s="160"/>
      <c r="DI559" s="160"/>
      <c r="DJ559" s="160"/>
      <c r="DK559" s="160"/>
      <c r="DL559" s="160"/>
      <c r="DM559" s="160"/>
      <c r="DN559" s="160"/>
      <c r="DO559" s="160"/>
      <c r="DP559" s="160"/>
      <c r="DQ559" s="160"/>
      <c r="DR559" s="160"/>
      <c r="DS559" s="160"/>
      <c r="DT559" s="160"/>
      <c r="DU559" s="160"/>
      <c r="DV559" s="160"/>
      <c r="DW559" s="160"/>
      <c r="DX559" s="160"/>
      <c r="DY559" s="160"/>
      <c r="DZ559" s="160"/>
      <c r="EA559" s="160"/>
      <c r="EB559" s="160"/>
      <c r="EC559" s="160"/>
      <c r="ED559" s="160"/>
      <c r="EE559" s="160"/>
      <c r="EF559" s="160"/>
      <c r="EG559" s="160"/>
    </row>
    <row r="560" spans="28:137" s="162" customFormat="1">
      <c r="AB560" s="160"/>
      <c r="AC560" s="171"/>
      <c r="AD560" s="164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  <c r="BA560" s="160"/>
      <c r="BB560" s="160"/>
      <c r="BC560" s="160"/>
      <c r="BD560" s="160"/>
      <c r="BE560" s="160"/>
      <c r="BF560" s="160"/>
      <c r="BG560" s="160"/>
      <c r="BH560" s="160"/>
      <c r="BI560" s="160"/>
      <c r="BJ560" s="160"/>
      <c r="BK560" s="160"/>
      <c r="BL560" s="160"/>
      <c r="BM560" s="160"/>
      <c r="BN560" s="160"/>
      <c r="BO560" s="160"/>
      <c r="BP560" s="160"/>
      <c r="BQ560" s="160"/>
      <c r="BR560" s="160"/>
      <c r="BS560" s="160"/>
      <c r="BT560" s="160"/>
      <c r="BU560" s="160"/>
      <c r="BV560" s="160"/>
      <c r="BW560" s="160"/>
      <c r="BX560" s="160"/>
      <c r="BY560" s="160"/>
      <c r="BZ560" s="160"/>
      <c r="CA560" s="160"/>
      <c r="CB560" s="160"/>
      <c r="CC560" s="160"/>
      <c r="CD560" s="160"/>
      <c r="CE560" s="160"/>
      <c r="CF560" s="160"/>
      <c r="CG560" s="160"/>
      <c r="CH560" s="160"/>
      <c r="CI560" s="160"/>
      <c r="CJ560" s="160"/>
      <c r="CK560" s="160"/>
      <c r="CL560" s="160"/>
      <c r="CM560" s="160"/>
      <c r="CN560" s="160"/>
      <c r="CO560" s="160"/>
      <c r="CP560" s="160"/>
      <c r="CQ560" s="160"/>
      <c r="CR560" s="160"/>
      <c r="CS560" s="160"/>
      <c r="CT560" s="160"/>
      <c r="CU560" s="160"/>
      <c r="CV560" s="160"/>
      <c r="CW560" s="160"/>
      <c r="CX560" s="160"/>
      <c r="CY560" s="160"/>
      <c r="CZ560" s="160"/>
      <c r="DA560" s="160"/>
      <c r="DB560" s="160"/>
      <c r="DC560" s="160"/>
      <c r="DD560" s="160"/>
      <c r="DE560" s="160"/>
      <c r="DF560" s="160"/>
      <c r="DG560" s="160"/>
      <c r="DH560" s="160"/>
      <c r="DI560" s="160"/>
      <c r="DJ560" s="160"/>
      <c r="DK560" s="160"/>
      <c r="DL560" s="160"/>
      <c r="DM560" s="160"/>
      <c r="DN560" s="160"/>
      <c r="DO560" s="160"/>
      <c r="DP560" s="160"/>
      <c r="DQ560" s="160"/>
      <c r="DR560" s="160"/>
      <c r="DS560" s="160"/>
      <c r="DT560" s="160"/>
      <c r="DU560" s="160"/>
      <c r="DV560" s="160"/>
      <c r="DW560" s="160"/>
      <c r="DX560" s="160"/>
      <c r="DY560" s="160"/>
      <c r="DZ560" s="160"/>
      <c r="EA560" s="160"/>
      <c r="EB560" s="160"/>
      <c r="EC560" s="160"/>
      <c r="ED560" s="160"/>
      <c r="EE560" s="160"/>
      <c r="EF560" s="160"/>
      <c r="EG560" s="160"/>
    </row>
    <row r="561" spans="28:137" s="162" customFormat="1">
      <c r="AB561" s="160"/>
      <c r="AC561" s="171"/>
      <c r="AD561" s="164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  <c r="BA561" s="160"/>
      <c r="BB561" s="160"/>
      <c r="BC561" s="160"/>
      <c r="BD561" s="160"/>
      <c r="BE561" s="160"/>
      <c r="BF561" s="160"/>
      <c r="BG561" s="160"/>
      <c r="BH561" s="160"/>
      <c r="BI561" s="160"/>
      <c r="BJ561" s="160"/>
      <c r="BK561" s="160"/>
      <c r="BL561" s="160"/>
      <c r="BM561" s="160"/>
      <c r="BN561" s="160"/>
      <c r="BO561" s="160"/>
      <c r="BP561" s="160"/>
      <c r="BQ561" s="160"/>
      <c r="BR561" s="160"/>
      <c r="BS561" s="160"/>
      <c r="BT561" s="160"/>
      <c r="BU561" s="160"/>
      <c r="BV561" s="160"/>
      <c r="BW561" s="160"/>
      <c r="BX561" s="160"/>
      <c r="BY561" s="160"/>
      <c r="BZ561" s="160"/>
      <c r="CA561" s="160"/>
      <c r="CB561" s="160"/>
      <c r="CC561" s="160"/>
      <c r="CD561" s="160"/>
      <c r="CE561" s="160"/>
      <c r="CF561" s="160"/>
      <c r="CG561" s="160"/>
      <c r="CH561" s="160"/>
      <c r="CI561" s="160"/>
      <c r="CJ561" s="160"/>
      <c r="CK561" s="160"/>
      <c r="CL561" s="160"/>
      <c r="CM561" s="160"/>
      <c r="CN561" s="160"/>
      <c r="CO561" s="160"/>
      <c r="CP561" s="160"/>
      <c r="CQ561" s="160"/>
      <c r="CR561" s="160"/>
      <c r="CS561" s="160"/>
      <c r="CT561" s="160"/>
      <c r="CU561" s="160"/>
      <c r="CV561" s="160"/>
      <c r="CW561" s="160"/>
      <c r="CX561" s="160"/>
      <c r="CY561" s="160"/>
      <c r="CZ561" s="160"/>
      <c r="DA561" s="160"/>
      <c r="DB561" s="160"/>
      <c r="DC561" s="160"/>
      <c r="DD561" s="160"/>
      <c r="DE561" s="160"/>
      <c r="DF561" s="160"/>
      <c r="DG561" s="160"/>
      <c r="DH561" s="160"/>
      <c r="DI561" s="160"/>
      <c r="DJ561" s="160"/>
      <c r="DK561" s="160"/>
      <c r="DL561" s="160"/>
      <c r="DM561" s="160"/>
      <c r="DN561" s="160"/>
      <c r="DO561" s="160"/>
      <c r="DP561" s="160"/>
      <c r="DQ561" s="160"/>
      <c r="DR561" s="160"/>
      <c r="DS561" s="160"/>
      <c r="DT561" s="160"/>
      <c r="DU561" s="160"/>
      <c r="DV561" s="160"/>
      <c r="DW561" s="160"/>
      <c r="DX561" s="160"/>
      <c r="DY561" s="160"/>
      <c r="DZ561" s="160"/>
      <c r="EA561" s="160"/>
      <c r="EB561" s="160"/>
      <c r="EC561" s="160"/>
      <c r="ED561" s="160"/>
      <c r="EE561" s="160"/>
      <c r="EF561" s="160"/>
      <c r="EG561" s="160"/>
    </row>
    <row r="562" spans="28:137" s="162" customFormat="1">
      <c r="AB562" s="160"/>
      <c r="AC562" s="171"/>
      <c r="AD562" s="164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  <c r="BA562" s="160"/>
      <c r="BB562" s="160"/>
      <c r="BC562" s="160"/>
      <c r="BD562" s="160"/>
      <c r="BE562" s="160"/>
      <c r="BF562" s="160"/>
      <c r="BG562" s="160"/>
      <c r="BH562" s="160"/>
      <c r="BI562" s="160"/>
      <c r="BJ562" s="160"/>
      <c r="BK562" s="160"/>
      <c r="BL562" s="160"/>
      <c r="BM562" s="160"/>
      <c r="BN562" s="160"/>
      <c r="BO562" s="160"/>
      <c r="BP562" s="160"/>
      <c r="BQ562" s="160"/>
      <c r="BR562" s="160"/>
      <c r="BS562" s="160"/>
      <c r="BT562" s="160"/>
      <c r="BU562" s="160"/>
      <c r="BV562" s="160"/>
      <c r="BW562" s="160"/>
      <c r="BX562" s="160"/>
      <c r="BY562" s="160"/>
      <c r="BZ562" s="160"/>
      <c r="CA562" s="160"/>
      <c r="CB562" s="160"/>
      <c r="CC562" s="160"/>
      <c r="CD562" s="160"/>
      <c r="CE562" s="160"/>
      <c r="CF562" s="160"/>
      <c r="CG562" s="160"/>
      <c r="CH562" s="160"/>
      <c r="CI562" s="160"/>
      <c r="CJ562" s="160"/>
      <c r="CK562" s="160"/>
      <c r="CL562" s="160"/>
      <c r="CM562" s="160"/>
      <c r="CN562" s="160"/>
      <c r="CO562" s="160"/>
      <c r="CP562" s="160"/>
      <c r="CQ562" s="160"/>
      <c r="CR562" s="160"/>
      <c r="CS562" s="160"/>
      <c r="CT562" s="160"/>
      <c r="CU562" s="160"/>
      <c r="CV562" s="160"/>
      <c r="CW562" s="160"/>
      <c r="CX562" s="160"/>
      <c r="CY562" s="160"/>
      <c r="CZ562" s="160"/>
      <c r="DA562" s="160"/>
      <c r="DB562" s="160"/>
      <c r="DC562" s="160"/>
      <c r="DD562" s="160"/>
      <c r="DE562" s="160"/>
      <c r="DF562" s="160"/>
      <c r="DG562" s="160"/>
      <c r="DH562" s="160"/>
      <c r="DI562" s="160"/>
      <c r="DJ562" s="160"/>
      <c r="DK562" s="160"/>
      <c r="DL562" s="160"/>
      <c r="DM562" s="160"/>
      <c r="DN562" s="160"/>
      <c r="DO562" s="160"/>
      <c r="DP562" s="160"/>
      <c r="DQ562" s="160"/>
      <c r="DR562" s="160"/>
      <c r="DS562" s="160"/>
      <c r="DT562" s="160"/>
      <c r="DU562" s="160"/>
      <c r="DV562" s="160"/>
      <c r="DW562" s="160"/>
      <c r="DX562" s="160"/>
      <c r="DY562" s="160"/>
      <c r="DZ562" s="160"/>
      <c r="EA562" s="160"/>
      <c r="EB562" s="160"/>
      <c r="EC562" s="160"/>
      <c r="ED562" s="160"/>
      <c r="EE562" s="160"/>
      <c r="EF562" s="160"/>
      <c r="EG562" s="160"/>
    </row>
    <row r="563" spans="28:137" s="162" customFormat="1">
      <c r="AB563" s="160"/>
      <c r="AC563" s="171"/>
      <c r="AD563" s="164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  <c r="BA563" s="160"/>
      <c r="BB563" s="160"/>
      <c r="BC563" s="160"/>
      <c r="BD563" s="160"/>
      <c r="BE563" s="160"/>
      <c r="BF563" s="160"/>
      <c r="BG563" s="160"/>
      <c r="BH563" s="160"/>
      <c r="BI563" s="160"/>
      <c r="BJ563" s="160"/>
      <c r="BK563" s="160"/>
      <c r="BL563" s="160"/>
      <c r="BM563" s="160"/>
      <c r="BN563" s="160"/>
      <c r="BO563" s="160"/>
      <c r="BP563" s="160"/>
      <c r="BQ563" s="160"/>
      <c r="BR563" s="160"/>
      <c r="BS563" s="160"/>
      <c r="BT563" s="160"/>
      <c r="BU563" s="160"/>
      <c r="BV563" s="160"/>
      <c r="BW563" s="160"/>
      <c r="BX563" s="160"/>
      <c r="BY563" s="160"/>
      <c r="BZ563" s="160"/>
      <c r="CA563" s="160"/>
      <c r="CB563" s="160"/>
      <c r="CC563" s="160"/>
      <c r="CD563" s="160"/>
      <c r="CE563" s="160"/>
      <c r="CF563" s="160"/>
      <c r="CG563" s="160"/>
      <c r="CH563" s="160"/>
      <c r="CI563" s="160"/>
      <c r="CJ563" s="160"/>
      <c r="CK563" s="160"/>
      <c r="CL563" s="160"/>
      <c r="CM563" s="160"/>
      <c r="CN563" s="160"/>
      <c r="CO563" s="160"/>
      <c r="CP563" s="160"/>
      <c r="CQ563" s="160"/>
      <c r="CR563" s="160"/>
      <c r="CS563" s="160"/>
      <c r="CT563" s="160"/>
      <c r="CU563" s="160"/>
      <c r="CV563" s="160"/>
      <c r="CW563" s="160"/>
      <c r="CX563" s="160"/>
      <c r="CY563" s="160"/>
      <c r="CZ563" s="160"/>
      <c r="DA563" s="160"/>
      <c r="DB563" s="160"/>
      <c r="DC563" s="160"/>
      <c r="DD563" s="160"/>
      <c r="DE563" s="160"/>
      <c r="DF563" s="160"/>
      <c r="DG563" s="160"/>
      <c r="DH563" s="160"/>
      <c r="DI563" s="160"/>
      <c r="DJ563" s="160"/>
      <c r="DK563" s="160"/>
      <c r="DL563" s="160"/>
      <c r="DM563" s="160"/>
      <c r="DN563" s="160"/>
      <c r="DO563" s="160"/>
      <c r="DP563" s="160"/>
      <c r="DQ563" s="160"/>
      <c r="DR563" s="160"/>
      <c r="DS563" s="160"/>
      <c r="DT563" s="160"/>
      <c r="DU563" s="160"/>
      <c r="DV563" s="160"/>
      <c r="DW563" s="160"/>
      <c r="DX563" s="160"/>
      <c r="DY563" s="160"/>
      <c r="DZ563" s="160"/>
      <c r="EA563" s="160"/>
      <c r="EB563" s="160"/>
      <c r="EC563" s="160"/>
      <c r="ED563" s="160"/>
      <c r="EE563" s="160"/>
      <c r="EF563" s="160"/>
      <c r="EG563" s="160"/>
    </row>
    <row r="564" spans="28:137" s="162" customFormat="1">
      <c r="AB564" s="160"/>
      <c r="AC564" s="171"/>
      <c r="AD564" s="164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  <c r="BA564" s="160"/>
      <c r="BB564" s="160"/>
      <c r="BC564" s="160"/>
      <c r="BD564" s="160"/>
      <c r="BE564" s="160"/>
      <c r="BF564" s="160"/>
      <c r="BG564" s="160"/>
      <c r="BH564" s="160"/>
      <c r="BI564" s="160"/>
      <c r="BJ564" s="160"/>
      <c r="BK564" s="160"/>
      <c r="BL564" s="160"/>
      <c r="BM564" s="160"/>
      <c r="BN564" s="160"/>
      <c r="BO564" s="160"/>
      <c r="BP564" s="160"/>
      <c r="BQ564" s="160"/>
      <c r="BR564" s="160"/>
      <c r="BS564" s="160"/>
      <c r="BT564" s="160"/>
      <c r="BU564" s="160"/>
      <c r="BV564" s="160"/>
      <c r="BW564" s="160"/>
      <c r="BX564" s="160"/>
      <c r="BY564" s="160"/>
      <c r="BZ564" s="160"/>
      <c r="CA564" s="160"/>
      <c r="CB564" s="160"/>
      <c r="CC564" s="160"/>
      <c r="CD564" s="160"/>
      <c r="CE564" s="160"/>
      <c r="CF564" s="160"/>
      <c r="CG564" s="160"/>
      <c r="CH564" s="160"/>
      <c r="CI564" s="160"/>
      <c r="CJ564" s="160"/>
      <c r="CK564" s="160"/>
      <c r="CL564" s="160"/>
      <c r="CM564" s="160"/>
      <c r="CN564" s="160"/>
      <c r="CO564" s="160"/>
      <c r="CP564" s="160"/>
      <c r="CQ564" s="160"/>
      <c r="CR564" s="160"/>
      <c r="CS564" s="160"/>
      <c r="CT564" s="160"/>
      <c r="CU564" s="160"/>
      <c r="CV564" s="160"/>
      <c r="CW564" s="160"/>
      <c r="CX564" s="160"/>
      <c r="CY564" s="160"/>
      <c r="CZ564" s="160"/>
      <c r="DA564" s="160"/>
      <c r="DB564" s="160"/>
      <c r="DC564" s="160"/>
      <c r="DD564" s="160"/>
      <c r="DE564" s="160"/>
      <c r="DF564" s="160"/>
      <c r="DG564" s="160"/>
      <c r="DH564" s="160"/>
      <c r="DI564" s="160"/>
      <c r="DJ564" s="160"/>
      <c r="DK564" s="160"/>
      <c r="DL564" s="160"/>
      <c r="DM564" s="160"/>
      <c r="DN564" s="160"/>
      <c r="DO564" s="160"/>
      <c r="DP564" s="160"/>
      <c r="DQ564" s="160"/>
      <c r="DR564" s="160"/>
      <c r="DS564" s="160"/>
      <c r="DT564" s="160"/>
      <c r="DU564" s="160"/>
      <c r="DV564" s="160"/>
      <c r="DW564" s="160"/>
      <c r="DX564" s="160"/>
      <c r="DY564" s="160"/>
      <c r="DZ564" s="160"/>
      <c r="EA564" s="160"/>
      <c r="EB564" s="160"/>
      <c r="EC564" s="160"/>
      <c r="ED564" s="160"/>
      <c r="EE564" s="160"/>
      <c r="EF564" s="160"/>
      <c r="EG564" s="160"/>
    </row>
    <row r="565" spans="28:137" s="162" customFormat="1">
      <c r="AB565" s="160"/>
      <c r="AC565" s="171"/>
      <c r="AD565" s="164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  <c r="BA565" s="160"/>
      <c r="BB565" s="160"/>
      <c r="BC565" s="160"/>
      <c r="BD565" s="160"/>
      <c r="BE565" s="160"/>
      <c r="BF565" s="160"/>
      <c r="BG565" s="160"/>
      <c r="BH565" s="160"/>
      <c r="BI565" s="160"/>
      <c r="BJ565" s="160"/>
      <c r="BK565" s="160"/>
      <c r="BL565" s="160"/>
      <c r="BM565" s="160"/>
      <c r="BN565" s="160"/>
      <c r="BO565" s="160"/>
      <c r="BP565" s="160"/>
      <c r="BQ565" s="160"/>
      <c r="BR565" s="160"/>
      <c r="BS565" s="160"/>
      <c r="BT565" s="160"/>
      <c r="BU565" s="160"/>
      <c r="BV565" s="160"/>
      <c r="BW565" s="160"/>
      <c r="BX565" s="160"/>
      <c r="BY565" s="160"/>
      <c r="BZ565" s="160"/>
      <c r="CA565" s="160"/>
      <c r="CB565" s="160"/>
      <c r="CC565" s="160"/>
      <c r="CD565" s="160"/>
      <c r="CE565" s="160"/>
      <c r="CF565" s="160"/>
      <c r="CG565" s="160"/>
      <c r="CH565" s="160"/>
      <c r="CI565" s="160"/>
      <c r="CJ565" s="160"/>
      <c r="CK565" s="160"/>
      <c r="CL565" s="160"/>
      <c r="CM565" s="160"/>
      <c r="CN565" s="160"/>
      <c r="CO565" s="160"/>
      <c r="CP565" s="160"/>
      <c r="CQ565" s="160"/>
      <c r="CR565" s="160"/>
      <c r="CS565" s="160"/>
      <c r="CT565" s="160"/>
      <c r="CU565" s="160"/>
      <c r="CV565" s="160"/>
      <c r="CW565" s="160"/>
      <c r="CX565" s="160"/>
      <c r="CY565" s="160"/>
      <c r="CZ565" s="160"/>
      <c r="DA565" s="160"/>
      <c r="DB565" s="160"/>
      <c r="DC565" s="160"/>
      <c r="DD565" s="160"/>
      <c r="DE565" s="160"/>
      <c r="DF565" s="160"/>
      <c r="DG565" s="160"/>
      <c r="DH565" s="160"/>
      <c r="DI565" s="160"/>
      <c r="DJ565" s="160"/>
      <c r="DK565" s="160"/>
      <c r="DL565" s="160"/>
      <c r="DM565" s="160"/>
      <c r="DN565" s="160"/>
      <c r="DO565" s="160"/>
      <c r="DP565" s="160"/>
      <c r="DQ565" s="160"/>
      <c r="DR565" s="160"/>
      <c r="DS565" s="160"/>
      <c r="DT565" s="160"/>
      <c r="DU565" s="160"/>
      <c r="DV565" s="160"/>
      <c r="DW565" s="160"/>
      <c r="DX565" s="160"/>
      <c r="DY565" s="160"/>
      <c r="DZ565" s="160"/>
      <c r="EA565" s="160"/>
      <c r="EB565" s="160"/>
      <c r="EC565" s="160"/>
      <c r="ED565" s="160"/>
      <c r="EE565" s="160"/>
      <c r="EF565" s="160"/>
      <c r="EG565" s="160"/>
    </row>
    <row r="566" spans="28:137" s="162" customFormat="1">
      <c r="AB566" s="160"/>
      <c r="AC566" s="171"/>
      <c r="AD566" s="164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  <c r="BA566" s="160"/>
      <c r="BB566" s="160"/>
      <c r="BC566" s="160"/>
      <c r="BD566" s="160"/>
      <c r="BE566" s="160"/>
      <c r="BF566" s="160"/>
      <c r="BG566" s="160"/>
      <c r="BH566" s="160"/>
      <c r="BI566" s="160"/>
      <c r="BJ566" s="160"/>
      <c r="BK566" s="160"/>
      <c r="BL566" s="160"/>
      <c r="BM566" s="160"/>
      <c r="BN566" s="160"/>
      <c r="BO566" s="160"/>
      <c r="BP566" s="160"/>
      <c r="BQ566" s="160"/>
      <c r="BR566" s="160"/>
      <c r="BS566" s="160"/>
      <c r="BT566" s="160"/>
      <c r="BU566" s="160"/>
      <c r="BV566" s="160"/>
      <c r="BW566" s="160"/>
      <c r="BX566" s="160"/>
      <c r="BY566" s="160"/>
      <c r="BZ566" s="160"/>
      <c r="CA566" s="160"/>
      <c r="CB566" s="160"/>
      <c r="CC566" s="160"/>
      <c r="CD566" s="160"/>
      <c r="CE566" s="160"/>
      <c r="CF566" s="160"/>
      <c r="CG566" s="160"/>
      <c r="CH566" s="160"/>
      <c r="CI566" s="160"/>
      <c r="CJ566" s="160"/>
      <c r="CK566" s="160"/>
      <c r="CL566" s="160"/>
      <c r="CM566" s="160"/>
      <c r="CN566" s="160"/>
      <c r="CO566" s="160"/>
      <c r="CP566" s="160"/>
      <c r="CQ566" s="160"/>
      <c r="CR566" s="160"/>
      <c r="CS566" s="160"/>
      <c r="CT566" s="160"/>
      <c r="CU566" s="160"/>
      <c r="CV566" s="160"/>
      <c r="CW566" s="160"/>
      <c r="CX566" s="160"/>
      <c r="CY566" s="160"/>
      <c r="CZ566" s="160"/>
      <c r="DA566" s="160"/>
      <c r="DB566" s="160"/>
      <c r="DC566" s="160"/>
      <c r="DD566" s="160"/>
      <c r="DE566" s="160"/>
      <c r="DF566" s="160"/>
      <c r="DG566" s="160"/>
      <c r="DH566" s="160"/>
      <c r="DI566" s="160"/>
      <c r="DJ566" s="160"/>
      <c r="DK566" s="160"/>
      <c r="DL566" s="160"/>
      <c r="DM566" s="160"/>
      <c r="DN566" s="160"/>
      <c r="DO566" s="160"/>
      <c r="DP566" s="160"/>
      <c r="DQ566" s="160"/>
      <c r="DR566" s="160"/>
      <c r="DS566" s="160"/>
      <c r="DT566" s="160"/>
      <c r="DU566" s="160"/>
      <c r="DV566" s="160"/>
      <c r="DW566" s="160"/>
      <c r="DX566" s="160"/>
      <c r="DY566" s="160"/>
      <c r="DZ566" s="160"/>
      <c r="EA566" s="160"/>
      <c r="EB566" s="160"/>
      <c r="EC566" s="160"/>
      <c r="ED566" s="160"/>
      <c r="EE566" s="160"/>
      <c r="EF566" s="160"/>
      <c r="EG566" s="160"/>
    </row>
    <row r="567" spans="28:137" s="162" customFormat="1">
      <c r="AB567" s="160"/>
      <c r="AC567" s="171"/>
      <c r="AD567" s="164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  <c r="BE567" s="160"/>
      <c r="BF567" s="160"/>
      <c r="BG567" s="160"/>
      <c r="BH567" s="160"/>
      <c r="BI567" s="160"/>
      <c r="BJ567" s="160"/>
      <c r="BK567" s="160"/>
      <c r="BL567" s="160"/>
      <c r="BM567" s="160"/>
      <c r="BN567" s="160"/>
      <c r="BO567" s="160"/>
      <c r="BP567" s="160"/>
      <c r="BQ567" s="160"/>
      <c r="BR567" s="160"/>
      <c r="BS567" s="160"/>
      <c r="BT567" s="160"/>
      <c r="BU567" s="160"/>
      <c r="BV567" s="160"/>
      <c r="BW567" s="160"/>
      <c r="BX567" s="160"/>
      <c r="BY567" s="160"/>
      <c r="BZ567" s="160"/>
      <c r="CA567" s="160"/>
      <c r="CB567" s="160"/>
      <c r="CC567" s="160"/>
      <c r="CD567" s="160"/>
      <c r="CE567" s="160"/>
      <c r="CF567" s="160"/>
      <c r="CG567" s="160"/>
      <c r="CH567" s="160"/>
      <c r="CI567" s="160"/>
      <c r="CJ567" s="160"/>
      <c r="CK567" s="160"/>
      <c r="CL567" s="160"/>
      <c r="CM567" s="160"/>
      <c r="CN567" s="160"/>
      <c r="CO567" s="160"/>
      <c r="CP567" s="160"/>
      <c r="CQ567" s="160"/>
      <c r="CR567" s="160"/>
      <c r="CS567" s="160"/>
      <c r="CT567" s="160"/>
      <c r="CU567" s="160"/>
      <c r="CV567" s="160"/>
      <c r="CW567" s="160"/>
      <c r="CX567" s="160"/>
      <c r="CY567" s="160"/>
      <c r="CZ567" s="160"/>
      <c r="DA567" s="160"/>
      <c r="DB567" s="160"/>
      <c r="DC567" s="160"/>
      <c r="DD567" s="160"/>
      <c r="DE567" s="160"/>
      <c r="DF567" s="160"/>
      <c r="DG567" s="160"/>
      <c r="DH567" s="160"/>
      <c r="DI567" s="160"/>
      <c r="DJ567" s="160"/>
      <c r="DK567" s="160"/>
      <c r="DL567" s="160"/>
      <c r="DM567" s="160"/>
      <c r="DN567" s="160"/>
      <c r="DO567" s="160"/>
      <c r="DP567" s="160"/>
      <c r="DQ567" s="160"/>
      <c r="DR567" s="160"/>
      <c r="DS567" s="160"/>
      <c r="DT567" s="160"/>
      <c r="DU567" s="160"/>
      <c r="DV567" s="160"/>
      <c r="DW567" s="160"/>
      <c r="DX567" s="160"/>
      <c r="DY567" s="160"/>
      <c r="DZ567" s="160"/>
      <c r="EA567" s="160"/>
      <c r="EB567" s="160"/>
      <c r="EC567" s="160"/>
      <c r="ED567" s="160"/>
      <c r="EE567" s="160"/>
      <c r="EF567" s="160"/>
      <c r="EG567" s="160"/>
    </row>
    <row r="568" spans="28:137" s="162" customFormat="1">
      <c r="AB568" s="160"/>
      <c r="AC568" s="171"/>
      <c r="AD568" s="164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  <c r="BA568" s="160"/>
      <c r="BB568" s="160"/>
      <c r="BC568" s="160"/>
      <c r="BD568" s="160"/>
      <c r="BE568" s="160"/>
      <c r="BF568" s="160"/>
      <c r="BG568" s="160"/>
      <c r="BH568" s="160"/>
      <c r="BI568" s="160"/>
      <c r="BJ568" s="160"/>
      <c r="BK568" s="160"/>
      <c r="BL568" s="160"/>
      <c r="BM568" s="160"/>
      <c r="BN568" s="160"/>
      <c r="BO568" s="160"/>
      <c r="BP568" s="160"/>
      <c r="BQ568" s="160"/>
      <c r="BR568" s="160"/>
      <c r="BS568" s="160"/>
      <c r="BT568" s="160"/>
      <c r="BU568" s="160"/>
      <c r="BV568" s="160"/>
      <c r="BW568" s="160"/>
      <c r="BX568" s="160"/>
      <c r="BY568" s="160"/>
      <c r="BZ568" s="160"/>
      <c r="CA568" s="160"/>
      <c r="CB568" s="160"/>
      <c r="CC568" s="160"/>
      <c r="CD568" s="160"/>
      <c r="CE568" s="160"/>
      <c r="CF568" s="160"/>
      <c r="CG568" s="160"/>
      <c r="CH568" s="160"/>
      <c r="CI568" s="160"/>
      <c r="CJ568" s="160"/>
      <c r="CK568" s="160"/>
      <c r="CL568" s="160"/>
      <c r="CM568" s="160"/>
      <c r="CN568" s="160"/>
      <c r="CO568" s="160"/>
      <c r="CP568" s="160"/>
      <c r="CQ568" s="160"/>
      <c r="CR568" s="160"/>
      <c r="CS568" s="160"/>
      <c r="CT568" s="160"/>
      <c r="CU568" s="160"/>
      <c r="CV568" s="160"/>
      <c r="CW568" s="160"/>
      <c r="CX568" s="160"/>
      <c r="CY568" s="160"/>
      <c r="CZ568" s="160"/>
      <c r="DA568" s="160"/>
      <c r="DB568" s="160"/>
      <c r="DC568" s="160"/>
      <c r="DD568" s="160"/>
      <c r="DE568" s="160"/>
      <c r="DF568" s="160"/>
      <c r="DG568" s="160"/>
      <c r="DH568" s="160"/>
      <c r="DI568" s="160"/>
      <c r="DJ568" s="160"/>
      <c r="DK568" s="160"/>
      <c r="DL568" s="160"/>
      <c r="DM568" s="160"/>
      <c r="DN568" s="160"/>
      <c r="DO568" s="160"/>
      <c r="DP568" s="160"/>
      <c r="DQ568" s="160"/>
      <c r="DR568" s="160"/>
      <c r="DS568" s="160"/>
      <c r="DT568" s="160"/>
      <c r="DU568" s="160"/>
      <c r="DV568" s="160"/>
      <c r="DW568" s="160"/>
      <c r="DX568" s="160"/>
      <c r="DY568" s="160"/>
      <c r="DZ568" s="160"/>
      <c r="EA568" s="160"/>
      <c r="EB568" s="160"/>
      <c r="EC568" s="160"/>
      <c r="ED568" s="160"/>
      <c r="EE568" s="160"/>
      <c r="EF568" s="160"/>
      <c r="EG568" s="160"/>
    </row>
    <row r="569" spans="28:137" s="162" customFormat="1">
      <c r="AB569" s="160"/>
      <c r="AC569" s="171"/>
      <c r="AD569" s="164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  <c r="BA569" s="160"/>
      <c r="BB569" s="160"/>
      <c r="BC569" s="160"/>
      <c r="BD569" s="160"/>
      <c r="BE569" s="160"/>
      <c r="BF569" s="160"/>
      <c r="BG569" s="160"/>
      <c r="BH569" s="160"/>
      <c r="BI569" s="160"/>
      <c r="BJ569" s="160"/>
      <c r="BK569" s="160"/>
      <c r="BL569" s="160"/>
      <c r="BM569" s="160"/>
      <c r="BN569" s="160"/>
      <c r="BO569" s="160"/>
      <c r="BP569" s="160"/>
      <c r="BQ569" s="160"/>
      <c r="BR569" s="160"/>
      <c r="BS569" s="160"/>
      <c r="BT569" s="160"/>
      <c r="BU569" s="160"/>
      <c r="BV569" s="160"/>
      <c r="BW569" s="160"/>
      <c r="BX569" s="160"/>
      <c r="BY569" s="160"/>
      <c r="BZ569" s="160"/>
      <c r="CA569" s="160"/>
      <c r="CB569" s="160"/>
      <c r="CC569" s="160"/>
      <c r="CD569" s="160"/>
      <c r="CE569" s="160"/>
      <c r="CF569" s="160"/>
      <c r="CG569" s="160"/>
      <c r="CH569" s="160"/>
      <c r="CI569" s="160"/>
      <c r="CJ569" s="160"/>
      <c r="CK569" s="160"/>
      <c r="CL569" s="160"/>
      <c r="CM569" s="160"/>
      <c r="CN569" s="160"/>
      <c r="CO569" s="160"/>
      <c r="CP569" s="160"/>
      <c r="CQ569" s="160"/>
      <c r="CR569" s="160"/>
      <c r="CS569" s="160"/>
      <c r="CT569" s="160"/>
      <c r="CU569" s="160"/>
      <c r="CV569" s="160"/>
      <c r="CW569" s="160"/>
      <c r="CX569" s="160"/>
      <c r="CY569" s="160"/>
      <c r="CZ569" s="160"/>
      <c r="DA569" s="160"/>
      <c r="DB569" s="160"/>
      <c r="DC569" s="160"/>
      <c r="DD569" s="160"/>
      <c r="DE569" s="160"/>
      <c r="DF569" s="160"/>
      <c r="DG569" s="160"/>
      <c r="DH569" s="160"/>
      <c r="DI569" s="160"/>
      <c r="DJ569" s="160"/>
      <c r="DK569" s="160"/>
      <c r="DL569" s="160"/>
      <c r="DM569" s="160"/>
      <c r="DN569" s="160"/>
      <c r="DO569" s="160"/>
      <c r="DP569" s="160"/>
      <c r="DQ569" s="160"/>
      <c r="DR569" s="160"/>
      <c r="DS569" s="160"/>
      <c r="DT569" s="160"/>
      <c r="DU569" s="160"/>
      <c r="DV569" s="160"/>
      <c r="DW569" s="160"/>
      <c r="DX569" s="160"/>
      <c r="DY569" s="160"/>
      <c r="DZ569" s="160"/>
      <c r="EA569" s="160"/>
      <c r="EB569" s="160"/>
      <c r="EC569" s="160"/>
      <c r="ED569" s="160"/>
      <c r="EE569" s="160"/>
      <c r="EF569" s="160"/>
      <c r="EG569" s="160"/>
    </row>
    <row r="570" spans="28:137" s="162" customFormat="1">
      <c r="AB570" s="160"/>
      <c r="AC570" s="171"/>
      <c r="AD570" s="164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  <c r="BE570" s="160"/>
      <c r="BF570" s="160"/>
      <c r="BG570" s="160"/>
      <c r="BH570" s="160"/>
      <c r="BI570" s="160"/>
      <c r="BJ570" s="160"/>
      <c r="BK570" s="160"/>
      <c r="BL570" s="160"/>
      <c r="BM570" s="160"/>
      <c r="BN570" s="160"/>
      <c r="BO570" s="160"/>
      <c r="BP570" s="160"/>
      <c r="BQ570" s="160"/>
      <c r="BR570" s="160"/>
      <c r="BS570" s="160"/>
      <c r="BT570" s="160"/>
      <c r="BU570" s="160"/>
      <c r="BV570" s="160"/>
      <c r="BW570" s="160"/>
      <c r="BX570" s="160"/>
      <c r="BY570" s="160"/>
      <c r="BZ570" s="160"/>
      <c r="CA570" s="160"/>
      <c r="CB570" s="160"/>
      <c r="CC570" s="160"/>
      <c r="CD570" s="160"/>
      <c r="CE570" s="160"/>
      <c r="CF570" s="160"/>
      <c r="CG570" s="160"/>
      <c r="CH570" s="160"/>
      <c r="CI570" s="160"/>
      <c r="CJ570" s="160"/>
      <c r="CK570" s="160"/>
      <c r="CL570" s="160"/>
      <c r="CM570" s="160"/>
      <c r="CN570" s="160"/>
      <c r="CO570" s="160"/>
      <c r="CP570" s="160"/>
      <c r="CQ570" s="160"/>
      <c r="CR570" s="160"/>
      <c r="CS570" s="160"/>
      <c r="CT570" s="160"/>
      <c r="CU570" s="160"/>
      <c r="CV570" s="160"/>
      <c r="CW570" s="160"/>
      <c r="CX570" s="160"/>
      <c r="CY570" s="160"/>
      <c r="CZ570" s="160"/>
      <c r="DA570" s="160"/>
      <c r="DB570" s="160"/>
      <c r="DC570" s="160"/>
      <c r="DD570" s="160"/>
      <c r="DE570" s="160"/>
      <c r="DF570" s="160"/>
      <c r="DG570" s="160"/>
      <c r="DH570" s="160"/>
      <c r="DI570" s="160"/>
      <c r="DJ570" s="160"/>
      <c r="DK570" s="160"/>
      <c r="DL570" s="160"/>
      <c r="DM570" s="160"/>
      <c r="DN570" s="160"/>
      <c r="DO570" s="160"/>
      <c r="DP570" s="160"/>
      <c r="DQ570" s="160"/>
      <c r="DR570" s="160"/>
      <c r="DS570" s="160"/>
      <c r="DT570" s="160"/>
      <c r="DU570" s="160"/>
      <c r="DV570" s="160"/>
      <c r="DW570" s="160"/>
      <c r="DX570" s="160"/>
      <c r="DY570" s="160"/>
      <c r="DZ570" s="160"/>
      <c r="EA570" s="160"/>
      <c r="EB570" s="160"/>
      <c r="EC570" s="160"/>
      <c r="ED570" s="160"/>
      <c r="EE570" s="160"/>
      <c r="EF570" s="160"/>
      <c r="EG570" s="160"/>
    </row>
    <row r="571" spans="28:137" s="162" customFormat="1">
      <c r="AB571" s="160"/>
      <c r="AC571" s="171"/>
      <c r="AD571" s="164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  <c r="BA571" s="160"/>
      <c r="BB571" s="160"/>
      <c r="BC571" s="160"/>
      <c r="BD571" s="160"/>
      <c r="BE571" s="160"/>
      <c r="BF571" s="160"/>
      <c r="BG571" s="160"/>
      <c r="BH571" s="160"/>
      <c r="BI571" s="160"/>
      <c r="BJ571" s="160"/>
      <c r="BK571" s="160"/>
      <c r="BL571" s="160"/>
      <c r="BM571" s="160"/>
      <c r="BN571" s="160"/>
      <c r="BO571" s="160"/>
      <c r="BP571" s="160"/>
      <c r="BQ571" s="160"/>
      <c r="BR571" s="160"/>
      <c r="BS571" s="160"/>
      <c r="BT571" s="160"/>
      <c r="BU571" s="160"/>
      <c r="BV571" s="160"/>
      <c r="BW571" s="160"/>
      <c r="BX571" s="160"/>
      <c r="BY571" s="160"/>
      <c r="BZ571" s="160"/>
      <c r="CA571" s="160"/>
      <c r="CB571" s="160"/>
      <c r="CC571" s="160"/>
      <c r="CD571" s="160"/>
      <c r="CE571" s="160"/>
      <c r="CF571" s="160"/>
      <c r="CG571" s="160"/>
      <c r="CH571" s="160"/>
      <c r="CI571" s="160"/>
      <c r="CJ571" s="160"/>
      <c r="CK571" s="160"/>
      <c r="CL571" s="160"/>
      <c r="CM571" s="160"/>
      <c r="CN571" s="160"/>
      <c r="CO571" s="160"/>
      <c r="CP571" s="160"/>
      <c r="CQ571" s="160"/>
      <c r="CR571" s="160"/>
      <c r="CS571" s="160"/>
      <c r="CT571" s="160"/>
      <c r="CU571" s="160"/>
      <c r="CV571" s="160"/>
      <c r="CW571" s="160"/>
      <c r="CX571" s="160"/>
      <c r="CY571" s="160"/>
      <c r="CZ571" s="160"/>
      <c r="DA571" s="160"/>
      <c r="DB571" s="160"/>
      <c r="DC571" s="160"/>
      <c r="DD571" s="160"/>
      <c r="DE571" s="160"/>
      <c r="DF571" s="160"/>
      <c r="DG571" s="160"/>
      <c r="DH571" s="160"/>
      <c r="DI571" s="160"/>
      <c r="DJ571" s="160"/>
      <c r="DK571" s="160"/>
      <c r="DL571" s="160"/>
      <c r="DM571" s="160"/>
      <c r="DN571" s="160"/>
      <c r="DO571" s="160"/>
      <c r="DP571" s="160"/>
      <c r="DQ571" s="160"/>
      <c r="DR571" s="160"/>
      <c r="DS571" s="160"/>
      <c r="DT571" s="160"/>
      <c r="DU571" s="160"/>
      <c r="DV571" s="160"/>
      <c r="DW571" s="160"/>
      <c r="DX571" s="160"/>
      <c r="DY571" s="160"/>
      <c r="DZ571" s="160"/>
      <c r="EA571" s="160"/>
      <c r="EB571" s="160"/>
      <c r="EC571" s="160"/>
      <c r="ED571" s="160"/>
      <c r="EE571" s="160"/>
      <c r="EF571" s="160"/>
      <c r="EG571" s="160"/>
    </row>
    <row r="572" spans="28:137" s="162" customFormat="1">
      <c r="AB572" s="160"/>
      <c r="AC572" s="171"/>
      <c r="AD572" s="164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  <c r="BE572" s="160"/>
      <c r="BF572" s="160"/>
      <c r="BG572" s="160"/>
      <c r="BH572" s="160"/>
      <c r="BI572" s="160"/>
      <c r="BJ572" s="160"/>
      <c r="BK572" s="160"/>
      <c r="BL572" s="160"/>
      <c r="BM572" s="160"/>
      <c r="BN572" s="160"/>
      <c r="BO572" s="160"/>
      <c r="BP572" s="160"/>
      <c r="BQ572" s="160"/>
      <c r="BR572" s="160"/>
      <c r="BS572" s="160"/>
      <c r="BT572" s="160"/>
      <c r="BU572" s="160"/>
      <c r="BV572" s="160"/>
      <c r="BW572" s="160"/>
      <c r="BX572" s="160"/>
      <c r="BY572" s="160"/>
      <c r="BZ572" s="160"/>
      <c r="CA572" s="160"/>
      <c r="CB572" s="160"/>
      <c r="CC572" s="160"/>
      <c r="CD572" s="160"/>
      <c r="CE572" s="160"/>
      <c r="CF572" s="160"/>
      <c r="CG572" s="160"/>
      <c r="CH572" s="160"/>
      <c r="CI572" s="160"/>
      <c r="CJ572" s="160"/>
      <c r="CK572" s="160"/>
      <c r="CL572" s="160"/>
      <c r="CM572" s="160"/>
      <c r="CN572" s="160"/>
      <c r="CO572" s="160"/>
      <c r="CP572" s="160"/>
      <c r="CQ572" s="160"/>
      <c r="CR572" s="160"/>
      <c r="CS572" s="160"/>
      <c r="CT572" s="160"/>
      <c r="CU572" s="160"/>
      <c r="CV572" s="160"/>
      <c r="CW572" s="160"/>
      <c r="CX572" s="160"/>
      <c r="CY572" s="160"/>
      <c r="CZ572" s="160"/>
      <c r="DA572" s="160"/>
      <c r="DB572" s="160"/>
      <c r="DC572" s="160"/>
      <c r="DD572" s="160"/>
      <c r="DE572" s="160"/>
      <c r="DF572" s="160"/>
      <c r="DG572" s="160"/>
      <c r="DH572" s="160"/>
      <c r="DI572" s="160"/>
      <c r="DJ572" s="160"/>
      <c r="DK572" s="160"/>
      <c r="DL572" s="160"/>
      <c r="DM572" s="160"/>
      <c r="DN572" s="160"/>
      <c r="DO572" s="160"/>
      <c r="DP572" s="160"/>
      <c r="DQ572" s="160"/>
      <c r="DR572" s="160"/>
      <c r="DS572" s="160"/>
      <c r="DT572" s="160"/>
      <c r="DU572" s="160"/>
      <c r="DV572" s="160"/>
      <c r="DW572" s="160"/>
      <c r="DX572" s="160"/>
      <c r="DY572" s="160"/>
      <c r="DZ572" s="160"/>
      <c r="EA572" s="160"/>
      <c r="EB572" s="160"/>
      <c r="EC572" s="160"/>
      <c r="ED572" s="160"/>
      <c r="EE572" s="160"/>
      <c r="EF572" s="160"/>
      <c r="EG572" s="160"/>
    </row>
    <row r="573" spans="28:137" s="162" customFormat="1">
      <c r="AB573" s="160"/>
      <c r="AC573" s="171"/>
      <c r="AD573" s="164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  <c r="BA573" s="160"/>
      <c r="BB573" s="160"/>
      <c r="BC573" s="160"/>
      <c r="BD573" s="160"/>
      <c r="BE573" s="160"/>
      <c r="BF573" s="160"/>
      <c r="BG573" s="160"/>
      <c r="BH573" s="160"/>
      <c r="BI573" s="160"/>
      <c r="BJ573" s="160"/>
      <c r="BK573" s="160"/>
      <c r="BL573" s="160"/>
      <c r="BM573" s="160"/>
      <c r="BN573" s="160"/>
      <c r="BO573" s="160"/>
      <c r="BP573" s="160"/>
      <c r="BQ573" s="160"/>
      <c r="BR573" s="160"/>
      <c r="BS573" s="160"/>
      <c r="BT573" s="160"/>
      <c r="BU573" s="160"/>
      <c r="BV573" s="160"/>
      <c r="BW573" s="160"/>
      <c r="BX573" s="160"/>
      <c r="BY573" s="160"/>
      <c r="BZ573" s="160"/>
      <c r="CA573" s="160"/>
      <c r="CB573" s="160"/>
      <c r="CC573" s="160"/>
      <c r="CD573" s="160"/>
      <c r="CE573" s="160"/>
      <c r="CF573" s="160"/>
      <c r="CG573" s="160"/>
      <c r="CH573" s="160"/>
      <c r="CI573" s="160"/>
      <c r="CJ573" s="160"/>
      <c r="CK573" s="160"/>
      <c r="CL573" s="160"/>
      <c r="CM573" s="160"/>
      <c r="CN573" s="160"/>
      <c r="CO573" s="160"/>
      <c r="CP573" s="160"/>
      <c r="CQ573" s="160"/>
      <c r="CR573" s="160"/>
      <c r="CS573" s="160"/>
      <c r="CT573" s="160"/>
      <c r="CU573" s="160"/>
      <c r="CV573" s="160"/>
      <c r="CW573" s="160"/>
      <c r="CX573" s="160"/>
      <c r="CY573" s="160"/>
      <c r="CZ573" s="160"/>
      <c r="DA573" s="160"/>
      <c r="DB573" s="160"/>
      <c r="DC573" s="160"/>
      <c r="DD573" s="160"/>
      <c r="DE573" s="160"/>
      <c r="DF573" s="160"/>
      <c r="DG573" s="160"/>
      <c r="DH573" s="160"/>
      <c r="DI573" s="160"/>
      <c r="DJ573" s="160"/>
      <c r="DK573" s="160"/>
      <c r="DL573" s="160"/>
      <c r="DM573" s="160"/>
      <c r="DN573" s="160"/>
      <c r="DO573" s="160"/>
      <c r="DP573" s="160"/>
      <c r="DQ573" s="160"/>
      <c r="DR573" s="160"/>
      <c r="DS573" s="160"/>
      <c r="DT573" s="160"/>
      <c r="DU573" s="160"/>
      <c r="DV573" s="160"/>
      <c r="DW573" s="160"/>
      <c r="DX573" s="160"/>
      <c r="DY573" s="160"/>
      <c r="DZ573" s="160"/>
      <c r="EA573" s="160"/>
      <c r="EB573" s="160"/>
      <c r="EC573" s="160"/>
      <c r="ED573" s="160"/>
      <c r="EE573" s="160"/>
      <c r="EF573" s="160"/>
      <c r="EG573" s="160"/>
    </row>
    <row r="574" spans="28:137" s="162" customFormat="1">
      <c r="AB574" s="160"/>
      <c r="AC574" s="171"/>
      <c r="AD574" s="164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  <c r="BA574" s="160"/>
      <c r="BB574" s="160"/>
      <c r="BC574" s="160"/>
      <c r="BD574" s="160"/>
      <c r="BE574" s="160"/>
      <c r="BF574" s="160"/>
      <c r="BG574" s="160"/>
      <c r="BH574" s="160"/>
      <c r="BI574" s="160"/>
      <c r="BJ574" s="160"/>
      <c r="BK574" s="160"/>
      <c r="BL574" s="160"/>
      <c r="BM574" s="160"/>
      <c r="BN574" s="160"/>
      <c r="BO574" s="160"/>
      <c r="BP574" s="160"/>
      <c r="BQ574" s="160"/>
      <c r="BR574" s="160"/>
      <c r="BS574" s="160"/>
      <c r="BT574" s="160"/>
      <c r="BU574" s="160"/>
      <c r="BV574" s="160"/>
      <c r="BW574" s="160"/>
      <c r="BX574" s="160"/>
      <c r="BY574" s="160"/>
      <c r="BZ574" s="160"/>
      <c r="CA574" s="160"/>
      <c r="CB574" s="160"/>
      <c r="CC574" s="160"/>
      <c r="CD574" s="160"/>
      <c r="CE574" s="160"/>
      <c r="CF574" s="160"/>
      <c r="CG574" s="160"/>
      <c r="CH574" s="160"/>
      <c r="CI574" s="160"/>
      <c r="CJ574" s="160"/>
      <c r="CK574" s="160"/>
      <c r="CL574" s="160"/>
      <c r="CM574" s="160"/>
      <c r="CN574" s="160"/>
      <c r="CO574" s="160"/>
      <c r="CP574" s="160"/>
      <c r="CQ574" s="160"/>
      <c r="CR574" s="160"/>
      <c r="CS574" s="160"/>
      <c r="CT574" s="160"/>
      <c r="CU574" s="160"/>
      <c r="CV574" s="160"/>
      <c r="CW574" s="160"/>
      <c r="CX574" s="160"/>
      <c r="CY574" s="160"/>
      <c r="CZ574" s="160"/>
      <c r="DA574" s="160"/>
      <c r="DB574" s="160"/>
      <c r="DC574" s="160"/>
      <c r="DD574" s="160"/>
      <c r="DE574" s="160"/>
      <c r="DF574" s="160"/>
      <c r="DG574" s="160"/>
      <c r="DH574" s="160"/>
      <c r="DI574" s="160"/>
      <c r="DJ574" s="160"/>
      <c r="DK574" s="160"/>
      <c r="DL574" s="160"/>
      <c r="DM574" s="160"/>
      <c r="DN574" s="160"/>
      <c r="DO574" s="160"/>
      <c r="DP574" s="160"/>
      <c r="DQ574" s="160"/>
      <c r="DR574" s="160"/>
      <c r="DS574" s="160"/>
      <c r="DT574" s="160"/>
      <c r="DU574" s="160"/>
      <c r="DV574" s="160"/>
      <c r="DW574" s="160"/>
      <c r="DX574" s="160"/>
      <c r="DY574" s="160"/>
      <c r="DZ574" s="160"/>
      <c r="EA574" s="160"/>
      <c r="EB574" s="160"/>
      <c r="EC574" s="160"/>
      <c r="ED574" s="160"/>
      <c r="EE574" s="160"/>
      <c r="EF574" s="160"/>
      <c r="EG574" s="160"/>
    </row>
    <row r="575" spans="28:137" s="162" customFormat="1">
      <c r="AB575" s="160"/>
      <c r="AC575" s="171"/>
      <c r="AD575" s="164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  <c r="BA575" s="160"/>
      <c r="BB575" s="160"/>
      <c r="BC575" s="160"/>
      <c r="BD575" s="160"/>
      <c r="BE575" s="160"/>
      <c r="BF575" s="160"/>
      <c r="BG575" s="160"/>
      <c r="BH575" s="160"/>
      <c r="BI575" s="160"/>
      <c r="BJ575" s="160"/>
      <c r="BK575" s="160"/>
      <c r="BL575" s="160"/>
      <c r="BM575" s="160"/>
      <c r="BN575" s="160"/>
      <c r="BO575" s="160"/>
      <c r="BP575" s="160"/>
      <c r="BQ575" s="160"/>
      <c r="BR575" s="160"/>
      <c r="BS575" s="160"/>
      <c r="BT575" s="160"/>
      <c r="BU575" s="160"/>
      <c r="BV575" s="160"/>
      <c r="BW575" s="160"/>
      <c r="BX575" s="160"/>
      <c r="BY575" s="160"/>
      <c r="BZ575" s="160"/>
      <c r="CA575" s="160"/>
      <c r="CB575" s="160"/>
      <c r="CC575" s="160"/>
      <c r="CD575" s="160"/>
      <c r="CE575" s="160"/>
      <c r="CF575" s="160"/>
      <c r="CG575" s="160"/>
      <c r="CH575" s="160"/>
      <c r="CI575" s="160"/>
      <c r="CJ575" s="160"/>
      <c r="CK575" s="160"/>
      <c r="CL575" s="160"/>
      <c r="CM575" s="160"/>
      <c r="CN575" s="160"/>
      <c r="CO575" s="160"/>
      <c r="CP575" s="160"/>
      <c r="CQ575" s="160"/>
      <c r="CR575" s="160"/>
      <c r="CS575" s="160"/>
      <c r="CT575" s="160"/>
      <c r="CU575" s="160"/>
      <c r="CV575" s="160"/>
      <c r="CW575" s="160"/>
      <c r="CX575" s="160"/>
      <c r="CY575" s="160"/>
      <c r="CZ575" s="160"/>
      <c r="DA575" s="160"/>
      <c r="DB575" s="160"/>
      <c r="DC575" s="160"/>
      <c r="DD575" s="160"/>
      <c r="DE575" s="160"/>
      <c r="DF575" s="160"/>
      <c r="DG575" s="160"/>
      <c r="DH575" s="160"/>
      <c r="DI575" s="160"/>
      <c r="DJ575" s="160"/>
      <c r="DK575" s="160"/>
      <c r="DL575" s="160"/>
      <c r="DM575" s="160"/>
      <c r="DN575" s="160"/>
      <c r="DO575" s="160"/>
      <c r="DP575" s="160"/>
      <c r="DQ575" s="160"/>
      <c r="DR575" s="160"/>
      <c r="DS575" s="160"/>
      <c r="DT575" s="160"/>
      <c r="DU575" s="160"/>
      <c r="DV575" s="160"/>
      <c r="DW575" s="160"/>
      <c r="DX575" s="160"/>
      <c r="DY575" s="160"/>
      <c r="DZ575" s="160"/>
      <c r="EA575" s="160"/>
      <c r="EB575" s="160"/>
      <c r="EC575" s="160"/>
      <c r="ED575" s="160"/>
      <c r="EE575" s="160"/>
      <c r="EF575" s="160"/>
      <c r="EG575" s="160"/>
    </row>
    <row r="576" spans="28:137" s="162" customFormat="1">
      <c r="AB576" s="160"/>
      <c r="AC576" s="171"/>
      <c r="AD576" s="164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  <c r="BA576" s="160"/>
      <c r="BB576" s="160"/>
      <c r="BC576" s="160"/>
      <c r="BD576" s="160"/>
      <c r="BE576" s="160"/>
      <c r="BF576" s="160"/>
      <c r="BG576" s="160"/>
      <c r="BH576" s="160"/>
      <c r="BI576" s="160"/>
      <c r="BJ576" s="160"/>
      <c r="BK576" s="160"/>
      <c r="BL576" s="160"/>
      <c r="BM576" s="160"/>
      <c r="BN576" s="160"/>
      <c r="BO576" s="160"/>
      <c r="BP576" s="160"/>
      <c r="BQ576" s="160"/>
      <c r="BR576" s="160"/>
      <c r="BS576" s="160"/>
      <c r="BT576" s="160"/>
      <c r="BU576" s="160"/>
      <c r="BV576" s="160"/>
      <c r="BW576" s="160"/>
      <c r="BX576" s="160"/>
      <c r="BY576" s="160"/>
      <c r="BZ576" s="160"/>
      <c r="CA576" s="160"/>
      <c r="CB576" s="160"/>
      <c r="CC576" s="160"/>
      <c r="CD576" s="160"/>
      <c r="CE576" s="160"/>
      <c r="CF576" s="160"/>
      <c r="CG576" s="160"/>
      <c r="CH576" s="160"/>
      <c r="CI576" s="160"/>
      <c r="CJ576" s="160"/>
      <c r="CK576" s="160"/>
      <c r="CL576" s="160"/>
      <c r="CM576" s="160"/>
      <c r="CN576" s="160"/>
      <c r="CO576" s="160"/>
      <c r="CP576" s="160"/>
      <c r="CQ576" s="160"/>
      <c r="CR576" s="160"/>
      <c r="CS576" s="160"/>
      <c r="CT576" s="160"/>
      <c r="CU576" s="160"/>
      <c r="CV576" s="160"/>
      <c r="CW576" s="160"/>
      <c r="CX576" s="160"/>
      <c r="CY576" s="160"/>
      <c r="CZ576" s="160"/>
      <c r="DA576" s="160"/>
      <c r="DB576" s="160"/>
      <c r="DC576" s="160"/>
      <c r="DD576" s="160"/>
      <c r="DE576" s="160"/>
      <c r="DF576" s="160"/>
      <c r="DG576" s="160"/>
      <c r="DH576" s="160"/>
      <c r="DI576" s="160"/>
      <c r="DJ576" s="160"/>
      <c r="DK576" s="160"/>
      <c r="DL576" s="160"/>
      <c r="DM576" s="160"/>
      <c r="DN576" s="160"/>
      <c r="DO576" s="160"/>
      <c r="DP576" s="160"/>
      <c r="DQ576" s="160"/>
      <c r="DR576" s="160"/>
      <c r="DS576" s="160"/>
      <c r="DT576" s="160"/>
      <c r="DU576" s="160"/>
      <c r="DV576" s="160"/>
      <c r="DW576" s="160"/>
      <c r="DX576" s="160"/>
      <c r="DY576" s="160"/>
      <c r="DZ576" s="160"/>
      <c r="EA576" s="160"/>
      <c r="EB576" s="160"/>
      <c r="EC576" s="160"/>
      <c r="ED576" s="160"/>
      <c r="EE576" s="160"/>
      <c r="EF576" s="160"/>
      <c r="EG576" s="160"/>
    </row>
    <row r="577" spans="28:137" s="162" customFormat="1">
      <c r="AB577" s="160"/>
      <c r="AC577" s="171"/>
      <c r="AD577" s="164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  <c r="BA577" s="160"/>
      <c r="BB577" s="160"/>
      <c r="BC577" s="160"/>
      <c r="BD577" s="160"/>
      <c r="BE577" s="160"/>
      <c r="BF577" s="160"/>
      <c r="BG577" s="160"/>
      <c r="BH577" s="160"/>
      <c r="BI577" s="160"/>
      <c r="BJ577" s="160"/>
      <c r="BK577" s="160"/>
      <c r="BL577" s="160"/>
      <c r="BM577" s="160"/>
      <c r="BN577" s="160"/>
      <c r="BO577" s="160"/>
      <c r="BP577" s="160"/>
      <c r="BQ577" s="160"/>
      <c r="BR577" s="160"/>
      <c r="BS577" s="160"/>
      <c r="BT577" s="160"/>
      <c r="BU577" s="160"/>
      <c r="BV577" s="160"/>
      <c r="BW577" s="160"/>
      <c r="BX577" s="160"/>
      <c r="BY577" s="160"/>
      <c r="BZ577" s="160"/>
      <c r="CA577" s="160"/>
      <c r="CB577" s="160"/>
      <c r="CC577" s="160"/>
      <c r="CD577" s="160"/>
      <c r="CE577" s="160"/>
      <c r="CF577" s="160"/>
      <c r="CG577" s="160"/>
      <c r="CH577" s="160"/>
      <c r="CI577" s="160"/>
      <c r="CJ577" s="160"/>
      <c r="CK577" s="160"/>
      <c r="CL577" s="160"/>
      <c r="CM577" s="160"/>
      <c r="CN577" s="160"/>
      <c r="CO577" s="160"/>
      <c r="CP577" s="160"/>
      <c r="CQ577" s="160"/>
      <c r="CR577" s="160"/>
      <c r="CS577" s="160"/>
      <c r="CT577" s="160"/>
      <c r="CU577" s="160"/>
      <c r="CV577" s="160"/>
      <c r="CW577" s="160"/>
      <c r="CX577" s="160"/>
      <c r="CY577" s="160"/>
      <c r="CZ577" s="160"/>
      <c r="DA577" s="160"/>
      <c r="DB577" s="160"/>
      <c r="DC577" s="160"/>
      <c r="DD577" s="160"/>
      <c r="DE577" s="160"/>
      <c r="DF577" s="160"/>
      <c r="DG577" s="160"/>
      <c r="DH577" s="160"/>
      <c r="DI577" s="160"/>
      <c r="DJ577" s="160"/>
      <c r="DK577" s="160"/>
      <c r="DL577" s="160"/>
      <c r="DM577" s="160"/>
      <c r="DN577" s="160"/>
      <c r="DO577" s="160"/>
      <c r="DP577" s="160"/>
      <c r="DQ577" s="160"/>
      <c r="DR577" s="160"/>
      <c r="DS577" s="160"/>
      <c r="DT577" s="160"/>
      <c r="DU577" s="160"/>
      <c r="DV577" s="160"/>
      <c r="DW577" s="160"/>
      <c r="DX577" s="160"/>
      <c r="DY577" s="160"/>
      <c r="DZ577" s="160"/>
      <c r="EA577" s="160"/>
      <c r="EB577" s="160"/>
      <c r="EC577" s="160"/>
      <c r="ED577" s="160"/>
      <c r="EE577" s="160"/>
      <c r="EF577" s="160"/>
      <c r="EG577" s="160"/>
    </row>
    <row r="578" spans="28:137" s="162" customFormat="1">
      <c r="AB578" s="160"/>
      <c r="AC578" s="171"/>
      <c r="AD578" s="164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  <c r="BA578" s="160"/>
      <c r="BB578" s="160"/>
      <c r="BC578" s="160"/>
      <c r="BD578" s="160"/>
      <c r="BE578" s="160"/>
      <c r="BF578" s="160"/>
      <c r="BG578" s="160"/>
      <c r="BH578" s="160"/>
      <c r="BI578" s="160"/>
      <c r="BJ578" s="160"/>
      <c r="BK578" s="160"/>
      <c r="BL578" s="160"/>
      <c r="BM578" s="160"/>
      <c r="BN578" s="160"/>
      <c r="BO578" s="160"/>
      <c r="BP578" s="160"/>
      <c r="BQ578" s="160"/>
      <c r="BR578" s="160"/>
      <c r="BS578" s="160"/>
      <c r="BT578" s="160"/>
      <c r="BU578" s="160"/>
      <c r="BV578" s="160"/>
      <c r="BW578" s="160"/>
      <c r="BX578" s="160"/>
      <c r="BY578" s="160"/>
      <c r="BZ578" s="160"/>
      <c r="CA578" s="160"/>
      <c r="CB578" s="160"/>
      <c r="CC578" s="160"/>
      <c r="CD578" s="160"/>
      <c r="CE578" s="160"/>
      <c r="CF578" s="160"/>
      <c r="CG578" s="160"/>
      <c r="CH578" s="160"/>
      <c r="CI578" s="160"/>
      <c r="CJ578" s="160"/>
      <c r="CK578" s="160"/>
      <c r="CL578" s="160"/>
      <c r="CM578" s="160"/>
      <c r="CN578" s="160"/>
      <c r="CO578" s="160"/>
      <c r="CP578" s="160"/>
      <c r="CQ578" s="160"/>
      <c r="CR578" s="160"/>
      <c r="CS578" s="160"/>
      <c r="CT578" s="160"/>
      <c r="CU578" s="160"/>
      <c r="CV578" s="160"/>
      <c r="CW578" s="160"/>
      <c r="CX578" s="160"/>
      <c r="CY578" s="160"/>
      <c r="CZ578" s="160"/>
      <c r="DA578" s="160"/>
      <c r="DB578" s="160"/>
      <c r="DC578" s="160"/>
      <c r="DD578" s="160"/>
      <c r="DE578" s="160"/>
      <c r="DF578" s="160"/>
      <c r="DG578" s="160"/>
      <c r="DH578" s="160"/>
      <c r="DI578" s="160"/>
      <c r="DJ578" s="160"/>
      <c r="DK578" s="160"/>
      <c r="DL578" s="160"/>
      <c r="DM578" s="160"/>
      <c r="DN578" s="160"/>
      <c r="DO578" s="160"/>
      <c r="DP578" s="160"/>
      <c r="DQ578" s="160"/>
      <c r="DR578" s="160"/>
      <c r="DS578" s="160"/>
      <c r="DT578" s="160"/>
      <c r="DU578" s="160"/>
      <c r="DV578" s="160"/>
      <c r="DW578" s="160"/>
      <c r="DX578" s="160"/>
      <c r="DY578" s="160"/>
      <c r="DZ578" s="160"/>
      <c r="EA578" s="160"/>
      <c r="EB578" s="160"/>
      <c r="EC578" s="160"/>
      <c r="ED578" s="160"/>
      <c r="EE578" s="160"/>
      <c r="EF578" s="160"/>
      <c r="EG578" s="160"/>
    </row>
    <row r="579" spans="28:137" s="162" customFormat="1">
      <c r="AB579" s="160"/>
      <c r="AC579" s="171"/>
      <c r="AD579" s="164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  <c r="BA579" s="160"/>
      <c r="BB579" s="160"/>
      <c r="BC579" s="160"/>
      <c r="BD579" s="160"/>
      <c r="BE579" s="160"/>
      <c r="BF579" s="160"/>
      <c r="BG579" s="160"/>
      <c r="BH579" s="160"/>
      <c r="BI579" s="160"/>
      <c r="BJ579" s="160"/>
      <c r="BK579" s="160"/>
      <c r="BL579" s="160"/>
      <c r="BM579" s="160"/>
      <c r="BN579" s="160"/>
      <c r="BO579" s="160"/>
      <c r="BP579" s="160"/>
      <c r="BQ579" s="160"/>
      <c r="BR579" s="160"/>
      <c r="BS579" s="160"/>
      <c r="BT579" s="160"/>
      <c r="BU579" s="160"/>
      <c r="BV579" s="160"/>
      <c r="BW579" s="160"/>
      <c r="BX579" s="160"/>
      <c r="BY579" s="160"/>
      <c r="BZ579" s="160"/>
      <c r="CA579" s="160"/>
      <c r="CB579" s="160"/>
      <c r="CC579" s="160"/>
      <c r="CD579" s="160"/>
      <c r="CE579" s="160"/>
      <c r="CF579" s="160"/>
      <c r="CG579" s="160"/>
      <c r="CH579" s="160"/>
      <c r="CI579" s="160"/>
      <c r="CJ579" s="160"/>
      <c r="CK579" s="160"/>
      <c r="CL579" s="160"/>
      <c r="CM579" s="160"/>
      <c r="CN579" s="160"/>
      <c r="CO579" s="160"/>
      <c r="CP579" s="160"/>
      <c r="CQ579" s="160"/>
      <c r="CR579" s="160"/>
      <c r="CS579" s="160"/>
      <c r="CT579" s="160"/>
      <c r="CU579" s="160"/>
      <c r="CV579" s="160"/>
      <c r="CW579" s="160"/>
      <c r="CX579" s="160"/>
      <c r="CY579" s="160"/>
      <c r="CZ579" s="160"/>
      <c r="DA579" s="160"/>
      <c r="DB579" s="160"/>
      <c r="DC579" s="160"/>
      <c r="DD579" s="160"/>
      <c r="DE579" s="160"/>
      <c r="DF579" s="160"/>
      <c r="DG579" s="160"/>
      <c r="DH579" s="160"/>
      <c r="DI579" s="160"/>
      <c r="DJ579" s="160"/>
      <c r="DK579" s="160"/>
      <c r="DL579" s="160"/>
      <c r="DM579" s="160"/>
      <c r="DN579" s="160"/>
      <c r="DO579" s="160"/>
      <c r="DP579" s="160"/>
      <c r="DQ579" s="160"/>
      <c r="DR579" s="160"/>
      <c r="DS579" s="160"/>
      <c r="DT579" s="160"/>
      <c r="DU579" s="160"/>
      <c r="DV579" s="160"/>
      <c r="DW579" s="160"/>
      <c r="DX579" s="160"/>
      <c r="DY579" s="160"/>
      <c r="DZ579" s="160"/>
      <c r="EA579" s="160"/>
      <c r="EB579" s="160"/>
      <c r="EC579" s="160"/>
      <c r="ED579" s="160"/>
      <c r="EE579" s="160"/>
      <c r="EF579" s="160"/>
      <c r="EG579" s="160"/>
    </row>
    <row r="580" spans="28:137" s="162" customFormat="1">
      <c r="AB580" s="160"/>
      <c r="AC580" s="171"/>
      <c r="AD580" s="164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  <c r="BA580" s="160"/>
      <c r="BB580" s="160"/>
      <c r="BC580" s="160"/>
      <c r="BD580" s="160"/>
      <c r="BE580" s="160"/>
      <c r="BF580" s="160"/>
      <c r="BG580" s="160"/>
      <c r="BH580" s="160"/>
      <c r="BI580" s="160"/>
      <c r="BJ580" s="160"/>
      <c r="BK580" s="160"/>
      <c r="BL580" s="160"/>
      <c r="BM580" s="160"/>
      <c r="BN580" s="160"/>
      <c r="BO580" s="160"/>
      <c r="BP580" s="160"/>
      <c r="BQ580" s="160"/>
      <c r="BR580" s="160"/>
      <c r="BS580" s="160"/>
      <c r="BT580" s="160"/>
      <c r="BU580" s="160"/>
      <c r="BV580" s="160"/>
      <c r="BW580" s="160"/>
      <c r="BX580" s="160"/>
      <c r="BY580" s="160"/>
      <c r="BZ580" s="160"/>
      <c r="CA580" s="160"/>
      <c r="CB580" s="160"/>
      <c r="CC580" s="160"/>
      <c r="CD580" s="160"/>
      <c r="CE580" s="160"/>
      <c r="CF580" s="160"/>
      <c r="CG580" s="160"/>
      <c r="CH580" s="160"/>
      <c r="CI580" s="160"/>
      <c r="CJ580" s="160"/>
      <c r="CK580" s="160"/>
      <c r="CL580" s="160"/>
      <c r="CM580" s="160"/>
      <c r="CN580" s="160"/>
      <c r="CO580" s="160"/>
      <c r="CP580" s="160"/>
      <c r="CQ580" s="160"/>
      <c r="CR580" s="160"/>
      <c r="CS580" s="160"/>
      <c r="CT580" s="160"/>
      <c r="CU580" s="160"/>
      <c r="CV580" s="160"/>
      <c r="CW580" s="160"/>
      <c r="CX580" s="160"/>
      <c r="CY580" s="160"/>
      <c r="CZ580" s="160"/>
      <c r="DA580" s="160"/>
      <c r="DB580" s="160"/>
      <c r="DC580" s="160"/>
      <c r="DD580" s="160"/>
      <c r="DE580" s="160"/>
      <c r="DF580" s="160"/>
      <c r="DG580" s="160"/>
      <c r="DH580" s="160"/>
      <c r="DI580" s="160"/>
      <c r="DJ580" s="160"/>
      <c r="DK580" s="160"/>
      <c r="DL580" s="160"/>
      <c r="DM580" s="160"/>
      <c r="DN580" s="160"/>
      <c r="DO580" s="160"/>
      <c r="DP580" s="160"/>
      <c r="DQ580" s="160"/>
      <c r="DR580" s="160"/>
      <c r="DS580" s="160"/>
      <c r="DT580" s="160"/>
      <c r="DU580" s="160"/>
      <c r="DV580" s="160"/>
      <c r="DW580" s="160"/>
      <c r="DX580" s="160"/>
      <c r="DY580" s="160"/>
      <c r="DZ580" s="160"/>
      <c r="EA580" s="160"/>
      <c r="EB580" s="160"/>
      <c r="EC580" s="160"/>
      <c r="ED580" s="160"/>
      <c r="EE580" s="160"/>
      <c r="EF580" s="160"/>
      <c r="EG580" s="160"/>
    </row>
    <row r="581" spans="28:137" s="162" customFormat="1">
      <c r="AB581" s="160"/>
      <c r="AC581" s="171"/>
      <c r="AD581" s="164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  <c r="BA581" s="160"/>
      <c r="BB581" s="160"/>
      <c r="BC581" s="160"/>
      <c r="BD581" s="160"/>
      <c r="BE581" s="160"/>
      <c r="BF581" s="160"/>
      <c r="BG581" s="160"/>
      <c r="BH581" s="160"/>
      <c r="BI581" s="160"/>
      <c r="BJ581" s="160"/>
      <c r="BK581" s="160"/>
      <c r="BL581" s="160"/>
      <c r="BM581" s="160"/>
      <c r="BN581" s="160"/>
      <c r="BO581" s="160"/>
      <c r="BP581" s="160"/>
      <c r="BQ581" s="160"/>
      <c r="BR581" s="160"/>
      <c r="BS581" s="160"/>
      <c r="BT581" s="160"/>
      <c r="BU581" s="160"/>
      <c r="BV581" s="160"/>
      <c r="BW581" s="160"/>
      <c r="BX581" s="160"/>
      <c r="BY581" s="160"/>
      <c r="BZ581" s="160"/>
      <c r="CA581" s="160"/>
      <c r="CB581" s="160"/>
      <c r="CC581" s="160"/>
      <c r="CD581" s="160"/>
      <c r="CE581" s="160"/>
      <c r="CF581" s="160"/>
      <c r="CG581" s="160"/>
      <c r="CH581" s="160"/>
      <c r="CI581" s="160"/>
      <c r="CJ581" s="160"/>
      <c r="CK581" s="160"/>
      <c r="CL581" s="160"/>
      <c r="CM581" s="160"/>
      <c r="CN581" s="160"/>
      <c r="CO581" s="160"/>
      <c r="CP581" s="160"/>
      <c r="CQ581" s="160"/>
      <c r="CR581" s="160"/>
      <c r="CS581" s="160"/>
      <c r="CT581" s="160"/>
      <c r="CU581" s="160"/>
      <c r="CV581" s="160"/>
      <c r="CW581" s="160"/>
      <c r="CX581" s="160"/>
      <c r="CY581" s="160"/>
      <c r="CZ581" s="160"/>
      <c r="DA581" s="160"/>
      <c r="DB581" s="160"/>
      <c r="DC581" s="160"/>
      <c r="DD581" s="160"/>
      <c r="DE581" s="160"/>
      <c r="DF581" s="160"/>
      <c r="DG581" s="160"/>
      <c r="DH581" s="160"/>
      <c r="DI581" s="160"/>
      <c r="DJ581" s="160"/>
      <c r="DK581" s="160"/>
      <c r="DL581" s="160"/>
      <c r="DM581" s="160"/>
      <c r="DN581" s="160"/>
      <c r="DO581" s="160"/>
      <c r="DP581" s="160"/>
      <c r="DQ581" s="160"/>
      <c r="DR581" s="160"/>
      <c r="DS581" s="160"/>
      <c r="DT581" s="160"/>
      <c r="DU581" s="160"/>
      <c r="DV581" s="160"/>
      <c r="DW581" s="160"/>
      <c r="DX581" s="160"/>
      <c r="DY581" s="160"/>
      <c r="DZ581" s="160"/>
      <c r="EA581" s="160"/>
      <c r="EB581" s="160"/>
      <c r="EC581" s="160"/>
      <c r="ED581" s="160"/>
      <c r="EE581" s="160"/>
      <c r="EF581" s="160"/>
      <c r="EG581" s="160"/>
    </row>
    <row r="582" spans="28:137" s="162" customFormat="1">
      <c r="AB582" s="160"/>
      <c r="AC582" s="171"/>
      <c r="AD582" s="164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  <c r="BA582" s="160"/>
      <c r="BB582" s="160"/>
      <c r="BC582" s="160"/>
      <c r="BD582" s="160"/>
      <c r="BE582" s="160"/>
      <c r="BF582" s="160"/>
      <c r="BG582" s="160"/>
      <c r="BH582" s="160"/>
      <c r="BI582" s="160"/>
      <c r="BJ582" s="160"/>
      <c r="BK582" s="160"/>
      <c r="BL582" s="160"/>
      <c r="BM582" s="160"/>
      <c r="BN582" s="160"/>
      <c r="BO582" s="160"/>
      <c r="BP582" s="160"/>
      <c r="BQ582" s="160"/>
      <c r="BR582" s="160"/>
      <c r="BS582" s="160"/>
      <c r="BT582" s="160"/>
      <c r="BU582" s="160"/>
      <c r="BV582" s="160"/>
      <c r="BW582" s="160"/>
      <c r="BX582" s="160"/>
      <c r="BY582" s="160"/>
      <c r="BZ582" s="160"/>
      <c r="CA582" s="160"/>
      <c r="CB582" s="160"/>
      <c r="CC582" s="160"/>
      <c r="CD582" s="160"/>
      <c r="CE582" s="160"/>
      <c r="CF582" s="160"/>
      <c r="CG582" s="160"/>
      <c r="CH582" s="160"/>
      <c r="CI582" s="160"/>
      <c r="CJ582" s="160"/>
      <c r="CK582" s="160"/>
      <c r="CL582" s="160"/>
      <c r="CM582" s="160"/>
      <c r="CN582" s="160"/>
      <c r="CO582" s="160"/>
      <c r="CP582" s="160"/>
      <c r="CQ582" s="160"/>
      <c r="CR582" s="160"/>
      <c r="CS582" s="160"/>
      <c r="CT582" s="160"/>
      <c r="CU582" s="160"/>
      <c r="CV582" s="160"/>
      <c r="CW582" s="160"/>
      <c r="CX582" s="160"/>
      <c r="CY582" s="160"/>
      <c r="CZ582" s="160"/>
      <c r="DA582" s="160"/>
      <c r="DB582" s="160"/>
      <c r="DC582" s="160"/>
      <c r="DD582" s="160"/>
      <c r="DE582" s="160"/>
      <c r="DF582" s="160"/>
      <c r="DG582" s="160"/>
      <c r="DH582" s="160"/>
      <c r="DI582" s="160"/>
      <c r="DJ582" s="160"/>
      <c r="DK582" s="160"/>
      <c r="DL582" s="160"/>
      <c r="DM582" s="160"/>
      <c r="DN582" s="160"/>
      <c r="DO582" s="160"/>
      <c r="DP582" s="160"/>
      <c r="DQ582" s="160"/>
      <c r="DR582" s="160"/>
      <c r="DS582" s="160"/>
      <c r="DT582" s="160"/>
      <c r="DU582" s="160"/>
      <c r="DV582" s="160"/>
      <c r="DW582" s="160"/>
      <c r="DX582" s="160"/>
      <c r="DY582" s="160"/>
      <c r="DZ582" s="160"/>
      <c r="EA582" s="160"/>
      <c r="EB582" s="160"/>
      <c r="EC582" s="160"/>
      <c r="ED582" s="160"/>
      <c r="EE582" s="160"/>
      <c r="EF582" s="160"/>
      <c r="EG582" s="160"/>
    </row>
    <row r="583" spans="28:137" s="162" customFormat="1">
      <c r="AB583" s="160"/>
      <c r="AC583" s="171"/>
      <c r="AD583" s="164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  <c r="BA583" s="160"/>
      <c r="BB583" s="160"/>
      <c r="BC583" s="160"/>
      <c r="BD583" s="160"/>
      <c r="BE583" s="160"/>
      <c r="BF583" s="160"/>
      <c r="BG583" s="160"/>
      <c r="BH583" s="160"/>
      <c r="BI583" s="160"/>
      <c r="BJ583" s="160"/>
      <c r="BK583" s="160"/>
      <c r="BL583" s="160"/>
      <c r="BM583" s="160"/>
      <c r="BN583" s="160"/>
      <c r="BO583" s="160"/>
      <c r="BP583" s="160"/>
      <c r="BQ583" s="160"/>
      <c r="BR583" s="160"/>
      <c r="BS583" s="160"/>
      <c r="BT583" s="160"/>
      <c r="BU583" s="160"/>
      <c r="BV583" s="160"/>
      <c r="BW583" s="160"/>
      <c r="BX583" s="160"/>
      <c r="BY583" s="160"/>
      <c r="BZ583" s="160"/>
      <c r="CA583" s="160"/>
      <c r="CB583" s="160"/>
      <c r="CC583" s="160"/>
      <c r="CD583" s="160"/>
      <c r="CE583" s="160"/>
      <c r="CF583" s="160"/>
      <c r="CG583" s="160"/>
      <c r="CH583" s="160"/>
      <c r="CI583" s="160"/>
      <c r="CJ583" s="160"/>
      <c r="CK583" s="160"/>
      <c r="CL583" s="160"/>
      <c r="CM583" s="160"/>
      <c r="CN583" s="160"/>
      <c r="CO583" s="160"/>
      <c r="CP583" s="160"/>
      <c r="CQ583" s="160"/>
      <c r="CR583" s="160"/>
      <c r="CS583" s="160"/>
      <c r="CT583" s="160"/>
      <c r="CU583" s="160"/>
      <c r="CV583" s="160"/>
      <c r="CW583" s="160"/>
      <c r="CX583" s="160"/>
      <c r="CY583" s="160"/>
      <c r="CZ583" s="160"/>
      <c r="DA583" s="160"/>
      <c r="DB583" s="160"/>
      <c r="DC583" s="160"/>
      <c r="DD583" s="160"/>
      <c r="DE583" s="160"/>
      <c r="DF583" s="160"/>
      <c r="DG583" s="160"/>
      <c r="DH583" s="160"/>
      <c r="DI583" s="160"/>
      <c r="DJ583" s="160"/>
      <c r="DK583" s="160"/>
      <c r="DL583" s="160"/>
      <c r="DM583" s="160"/>
      <c r="DN583" s="160"/>
      <c r="DO583" s="160"/>
      <c r="DP583" s="160"/>
      <c r="DQ583" s="160"/>
      <c r="DR583" s="160"/>
      <c r="DS583" s="160"/>
      <c r="DT583" s="160"/>
      <c r="DU583" s="160"/>
      <c r="DV583" s="160"/>
      <c r="DW583" s="160"/>
      <c r="DX583" s="160"/>
      <c r="DY583" s="160"/>
      <c r="DZ583" s="160"/>
      <c r="EA583" s="160"/>
      <c r="EB583" s="160"/>
      <c r="EC583" s="160"/>
      <c r="ED583" s="160"/>
      <c r="EE583" s="160"/>
      <c r="EF583" s="160"/>
      <c r="EG583" s="160"/>
    </row>
    <row r="584" spans="28:137" s="162" customFormat="1">
      <c r="AB584" s="160"/>
      <c r="AC584" s="171"/>
      <c r="AD584" s="164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  <c r="BA584" s="160"/>
      <c r="BB584" s="160"/>
      <c r="BC584" s="160"/>
      <c r="BD584" s="160"/>
      <c r="BE584" s="160"/>
      <c r="BF584" s="160"/>
      <c r="BG584" s="160"/>
      <c r="BH584" s="160"/>
      <c r="BI584" s="160"/>
      <c r="BJ584" s="160"/>
      <c r="BK584" s="160"/>
      <c r="BL584" s="160"/>
      <c r="BM584" s="160"/>
      <c r="BN584" s="160"/>
      <c r="BO584" s="160"/>
      <c r="BP584" s="160"/>
      <c r="BQ584" s="160"/>
      <c r="BR584" s="160"/>
      <c r="BS584" s="160"/>
      <c r="BT584" s="160"/>
      <c r="BU584" s="160"/>
      <c r="BV584" s="160"/>
      <c r="BW584" s="160"/>
      <c r="BX584" s="160"/>
      <c r="BY584" s="160"/>
      <c r="BZ584" s="160"/>
      <c r="CA584" s="160"/>
      <c r="CB584" s="160"/>
      <c r="CC584" s="160"/>
      <c r="CD584" s="160"/>
      <c r="CE584" s="160"/>
      <c r="CF584" s="160"/>
      <c r="CG584" s="160"/>
      <c r="CH584" s="160"/>
      <c r="CI584" s="160"/>
      <c r="CJ584" s="160"/>
      <c r="CK584" s="160"/>
      <c r="CL584" s="160"/>
      <c r="CM584" s="160"/>
      <c r="CN584" s="160"/>
      <c r="CO584" s="160"/>
      <c r="CP584" s="160"/>
      <c r="CQ584" s="160"/>
      <c r="CR584" s="160"/>
      <c r="CS584" s="160"/>
      <c r="CT584" s="160"/>
      <c r="CU584" s="160"/>
      <c r="CV584" s="160"/>
      <c r="CW584" s="160"/>
      <c r="CX584" s="160"/>
      <c r="CY584" s="160"/>
      <c r="CZ584" s="160"/>
      <c r="DA584" s="160"/>
      <c r="DB584" s="160"/>
      <c r="DC584" s="160"/>
      <c r="DD584" s="160"/>
      <c r="DE584" s="160"/>
      <c r="DF584" s="160"/>
      <c r="DG584" s="160"/>
      <c r="DH584" s="160"/>
      <c r="DI584" s="160"/>
      <c r="DJ584" s="160"/>
      <c r="DK584" s="160"/>
      <c r="DL584" s="160"/>
      <c r="DM584" s="160"/>
      <c r="DN584" s="160"/>
      <c r="DO584" s="160"/>
      <c r="DP584" s="160"/>
      <c r="DQ584" s="160"/>
      <c r="DR584" s="160"/>
      <c r="DS584" s="160"/>
      <c r="DT584" s="160"/>
      <c r="DU584" s="160"/>
      <c r="DV584" s="160"/>
      <c r="DW584" s="160"/>
      <c r="DX584" s="160"/>
      <c r="DY584" s="160"/>
      <c r="DZ584" s="160"/>
      <c r="EA584" s="160"/>
      <c r="EB584" s="160"/>
      <c r="EC584" s="160"/>
      <c r="ED584" s="160"/>
      <c r="EE584" s="160"/>
      <c r="EF584" s="160"/>
      <c r="EG584" s="160"/>
    </row>
    <row r="585" spans="28:137" s="162" customFormat="1">
      <c r="AB585" s="160"/>
      <c r="AC585" s="171"/>
      <c r="AD585" s="164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  <c r="BA585" s="160"/>
      <c r="BB585" s="160"/>
      <c r="BC585" s="160"/>
      <c r="BD585" s="160"/>
      <c r="BE585" s="160"/>
      <c r="BF585" s="160"/>
      <c r="BG585" s="160"/>
      <c r="BH585" s="160"/>
      <c r="BI585" s="160"/>
      <c r="BJ585" s="160"/>
      <c r="BK585" s="160"/>
      <c r="BL585" s="160"/>
      <c r="BM585" s="160"/>
      <c r="BN585" s="160"/>
      <c r="BO585" s="160"/>
      <c r="BP585" s="160"/>
      <c r="BQ585" s="160"/>
      <c r="BR585" s="160"/>
      <c r="BS585" s="160"/>
      <c r="BT585" s="160"/>
      <c r="BU585" s="160"/>
      <c r="BV585" s="160"/>
      <c r="BW585" s="160"/>
      <c r="BX585" s="160"/>
      <c r="BY585" s="160"/>
      <c r="BZ585" s="160"/>
      <c r="CA585" s="160"/>
      <c r="CB585" s="160"/>
      <c r="CC585" s="160"/>
      <c r="CD585" s="160"/>
      <c r="CE585" s="160"/>
      <c r="CF585" s="160"/>
      <c r="CG585" s="160"/>
      <c r="CH585" s="160"/>
      <c r="CI585" s="160"/>
      <c r="CJ585" s="160"/>
      <c r="CK585" s="160"/>
      <c r="CL585" s="160"/>
      <c r="CM585" s="160"/>
      <c r="CN585" s="160"/>
      <c r="CO585" s="160"/>
      <c r="CP585" s="160"/>
      <c r="CQ585" s="160"/>
      <c r="CR585" s="160"/>
      <c r="CS585" s="160"/>
      <c r="CT585" s="160"/>
      <c r="CU585" s="160"/>
      <c r="CV585" s="160"/>
      <c r="CW585" s="160"/>
      <c r="CX585" s="160"/>
      <c r="CY585" s="160"/>
      <c r="CZ585" s="160"/>
      <c r="DA585" s="160"/>
      <c r="DB585" s="160"/>
      <c r="DC585" s="160"/>
      <c r="DD585" s="160"/>
      <c r="DE585" s="160"/>
      <c r="DF585" s="160"/>
      <c r="DG585" s="160"/>
      <c r="DH585" s="160"/>
      <c r="DI585" s="160"/>
      <c r="DJ585" s="160"/>
      <c r="DK585" s="160"/>
      <c r="DL585" s="160"/>
      <c r="DM585" s="160"/>
      <c r="DN585" s="160"/>
      <c r="DO585" s="160"/>
      <c r="DP585" s="160"/>
      <c r="DQ585" s="160"/>
      <c r="DR585" s="160"/>
      <c r="DS585" s="160"/>
      <c r="DT585" s="160"/>
      <c r="DU585" s="160"/>
      <c r="DV585" s="160"/>
      <c r="DW585" s="160"/>
      <c r="DX585" s="160"/>
      <c r="DY585" s="160"/>
      <c r="DZ585" s="160"/>
      <c r="EA585" s="160"/>
      <c r="EB585" s="160"/>
      <c r="EC585" s="160"/>
      <c r="ED585" s="160"/>
      <c r="EE585" s="160"/>
      <c r="EF585" s="160"/>
      <c r="EG585" s="160"/>
    </row>
    <row r="586" spans="28:137" s="162" customFormat="1">
      <c r="AB586" s="160"/>
      <c r="AC586" s="171"/>
      <c r="AD586" s="164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  <c r="BA586" s="160"/>
      <c r="BB586" s="160"/>
      <c r="BC586" s="160"/>
      <c r="BD586" s="160"/>
      <c r="BE586" s="160"/>
      <c r="BF586" s="160"/>
      <c r="BG586" s="160"/>
      <c r="BH586" s="160"/>
      <c r="BI586" s="160"/>
      <c r="BJ586" s="160"/>
      <c r="BK586" s="160"/>
      <c r="BL586" s="160"/>
      <c r="BM586" s="160"/>
      <c r="BN586" s="160"/>
      <c r="BO586" s="160"/>
      <c r="BP586" s="160"/>
      <c r="BQ586" s="160"/>
      <c r="BR586" s="160"/>
      <c r="BS586" s="160"/>
      <c r="BT586" s="160"/>
      <c r="BU586" s="160"/>
      <c r="BV586" s="160"/>
      <c r="BW586" s="160"/>
      <c r="BX586" s="160"/>
      <c r="BY586" s="160"/>
      <c r="BZ586" s="160"/>
      <c r="CA586" s="160"/>
      <c r="CB586" s="160"/>
      <c r="CC586" s="160"/>
      <c r="CD586" s="160"/>
      <c r="CE586" s="160"/>
      <c r="CF586" s="160"/>
      <c r="CG586" s="160"/>
      <c r="CH586" s="160"/>
      <c r="CI586" s="160"/>
      <c r="CJ586" s="160"/>
      <c r="CK586" s="160"/>
      <c r="CL586" s="160"/>
      <c r="CM586" s="160"/>
      <c r="CN586" s="160"/>
      <c r="CO586" s="160"/>
      <c r="CP586" s="160"/>
      <c r="CQ586" s="160"/>
      <c r="CR586" s="160"/>
      <c r="CS586" s="160"/>
      <c r="CT586" s="160"/>
      <c r="CU586" s="160"/>
      <c r="CV586" s="160"/>
      <c r="CW586" s="160"/>
      <c r="CX586" s="160"/>
      <c r="CY586" s="160"/>
      <c r="CZ586" s="160"/>
      <c r="DA586" s="160"/>
      <c r="DB586" s="160"/>
      <c r="DC586" s="160"/>
      <c r="DD586" s="160"/>
      <c r="DE586" s="160"/>
      <c r="DF586" s="160"/>
      <c r="DG586" s="160"/>
      <c r="DH586" s="160"/>
      <c r="DI586" s="160"/>
      <c r="DJ586" s="160"/>
      <c r="DK586" s="160"/>
      <c r="DL586" s="160"/>
      <c r="DM586" s="160"/>
      <c r="DN586" s="160"/>
      <c r="DO586" s="160"/>
      <c r="DP586" s="160"/>
      <c r="DQ586" s="160"/>
      <c r="DR586" s="160"/>
      <c r="DS586" s="160"/>
      <c r="DT586" s="160"/>
      <c r="DU586" s="160"/>
      <c r="DV586" s="160"/>
      <c r="DW586" s="160"/>
      <c r="DX586" s="160"/>
      <c r="DY586" s="160"/>
      <c r="DZ586" s="160"/>
      <c r="EA586" s="160"/>
      <c r="EB586" s="160"/>
      <c r="EC586" s="160"/>
      <c r="ED586" s="160"/>
      <c r="EE586" s="160"/>
      <c r="EF586" s="160"/>
      <c r="EG586" s="160"/>
    </row>
    <row r="587" spans="28:137" s="162" customFormat="1">
      <c r="AB587" s="160"/>
      <c r="AC587" s="171"/>
      <c r="AD587" s="164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  <c r="BA587" s="160"/>
      <c r="BB587" s="160"/>
      <c r="BC587" s="160"/>
      <c r="BD587" s="160"/>
      <c r="BE587" s="160"/>
      <c r="BF587" s="160"/>
      <c r="BG587" s="160"/>
      <c r="BH587" s="160"/>
      <c r="BI587" s="160"/>
      <c r="BJ587" s="160"/>
      <c r="BK587" s="160"/>
      <c r="BL587" s="160"/>
      <c r="BM587" s="160"/>
      <c r="BN587" s="160"/>
      <c r="BO587" s="160"/>
      <c r="BP587" s="160"/>
      <c r="BQ587" s="160"/>
      <c r="BR587" s="160"/>
      <c r="BS587" s="160"/>
      <c r="BT587" s="160"/>
      <c r="BU587" s="160"/>
      <c r="BV587" s="160"/>
      <c r="BW587" s="160"/>
      <c r="BX587" s="160"/>
      <c r="BY587" s="160"/>
      <c r="BZ587" s="160"/>
      <c r="CA587" s="160"/>
      <c r="CB587" s="160"/>
      <c r="CC587" s="160"/>
      <c r="CD587" s="160"/>
      <c r="CE587" s="160"/>
      <c r="CF587" s="160"/>
      <c r="CG587" s="160"/>
      <c r="CH587" s="160"/>
      <c r="CI587" s="160"/>
      <c r="CJ587" s="160"/>
      <c r="CK587" s="160"/>
      <c r="CL587" s="160"/>
      <c r="CM587" s="160"/>
      <c r="CN587" s="160"/>
      <c r="CO587" s="160"/>
      <c r="CP587" s="160"/>
      <c r="CQ587" s="160"/>
      <c r="CR587" s="160"/>
      <c r="CS587" s="160"/>
      <c r="CT587" s="160"/>
      <c r="CU587" s="160"/>
      <c r="CV587" s="160"/>
      <c r="CW587" s="160"/>
      <c r="CX587" s="160"/>
      <c r="CY587" s="160"/>
      <c r="CZ587" s="160"/>
      <c r="DA587" s="160"/>
      <c r="DB587" s="160"/>
      <c r="DC587" s="160"/>
      <c r="DD587" s="160"/>
      <c r="DE587" s="160"/>
      <c r="DF587" s="160"/>
      <c r="DG587" s="160"/>
      <c r="DH587" s="160"/>
      <c r="DI587" s="160"/>
      <c r="DJ587" s="160"/>
      <c r="DK587" s="160"/>
      <c r="DL587" s="160"/>
      <c r="DM587" s="160"/>
      <c r="DN587" s="160"/>
      <c r="DO587" s="160"/>
      <c r="DP587" s="160"/>
      <c r="DQ587" s="160"/>
      <c r="DR587" s="160"/>
      <c r="DS587" s="160"/>
      <c r="DT587" s="160"/>
      <c r="DU587" s="160"/>
      <c r="DV587" s="160"/>
      <c r="DW587" s="160"/>
      <c r="DX587" s="160"/>
      <c r="DY587" s="160"/>
      <c r="DZ587" s="160"/>
      <c r="EA587" s="160"/>
      <c r="EB587" s="160"/>
      <c r="EC587" s="160"/>
      <c r="ED587" s="160"/>
      <c r="EE587" s="160"/>
      <c r="EF587" s="160"/>
      <c r="EG587" s="160"/>
    </row>
    <row r="588" spans="28:137" s="162" customFormat="1">
      <c r="AB588" s="160"/>
      <c r="AC588" s="171"/>
      <c r="AD588" s="164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  <c r="BA588" s="160"/>
      <c r="BB588" s="160"/>
      <c r="BC588" s="160"/>
      <c r="BD588" s="160"/>
      <c r="BE588" s="160"/>
      <c r="BF588" s="160"/>
      <c r="BG588" s="160"/>
      <c r="BH588" s="160"/>
      <c r="BI588" s="160"/>
      <c r="BJ588" s="160"/>
      <c r="BK588" s="160"/>
      <c r="BL588" s="160"/>
      <c r="BM588" s="160"/>
      <c r="BN588" s="160"/>
      <c r="BO588" s="160"/>
      <c r="BP588" s="160"/>
      <c r="BQ588" s="160"/>
      <c r="BR588" s="160"/>
      <c r="BS588" s="160"/>
      <c r="BT588" s="160"/>
      <c r="BU588" s="160"/>
      <c r="BV588" s="160"/>
      <c r="BW588" s="160"/>
      <c r="BX588" s="160"/>
      <c r="BY588" s="160"/>
      <c r="BZ588" s="160"/>
      <c r="CA588" s="160"/>
      <c r="CB588" s="160"/>
      <c r="CC588" s="160"/>
      <c r="CD588" s="160"/>
      <c r="CE588" s="160"/>
      <c r="CF588" s="160"/>
      <c r="CG588" s="160"/>
      <c r="CH588" s="160"/>
      <c r="CI588" s="160"/>
      <c r="CJ588" s="160"/>
      <c r="CK588" s="160"/>
      <c r="CL588" s="160"/>
      <c r="CM588" s="160"/>
      <c r="CN588" s="160"/>
      <c r="CO588" s="160"/>
      <c r="CP588" s="160"/>
      <c r="CQ588" s="160"/>
      <c r="CR588" s="160"/>
      <c r="CS588" s="160"/>
      <c r="CT588" s="160"/>
      <c r="CU588" s="160"/>
      <c r="CV588" s="160"/>
      <c r="CW588" s="160"/>
      <c r="CX588" s="160"/>
      <c r="CY588" s="160"/>
      <c r="CZ588" s="160"/>
      <c r="DA588" s="160"/>
      <c r="DB588" s="160"/>
      <c r="DC588" s="160"/>
      <c r="DD588" s="160"/>
      <c r="DE588" s="160"/>
      <c r="DF588" s="160"/>
      <c r="DG588" s="160"/>
      <c r="DH588" s="160"/>
      <c r="DI588" s="160"/>
      <c r="DJ588" s="160"/>
      <c r="DK588" s="160"/>
      <c r="DL588" s="160"/>
      <c r="DM588" s="160"/>
      <c r="DN588" s="160"/>
      <c r="DO588" s="160"/>
      <c r="DP588" s="160"/>
      <c r="DQ588" s="160"/>
      <c r="DR588" s="160"/>
      <c r="DS588" s="160"/>
      <c r="DT588" s="160"/>
      <c r="DU588" s="160"/>
      <c r="DV588" s="160"/>
      <c r="DW588" s="160"/>
      <c r="DX588" s="160"/>
      <c r="DY588" s="160"/>
      <c r="DZ588" s="160"/>
      <c r="EA588" s="160"/>
      <c r="EB588" s="160"/>
      <c r="EC588" s="160"/>
      <c r="ED588" s="160"/>
      <c r="EE588" s="160"/>
      <c r="EF588" s="160"/>
      <c r="EG588" s="160"/>
    </row>
    <row r="589" spans="28:137" s="162" customFormat="1">
      <c r="AB589" s="160"/>
      <c r="AC589" s="171"/>
      <c r="AD589" s="164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  <c r="BA589" s="160"/>
      <c r="BB589" s="160"/>
      <c r="BC589" s="160"/>
      <c r="BD589" s="160"/>
      <c r="BE589" s="160"/>
      <c r="BF589" s="160"/>
      <c r="BG589" s="160"/>
      <c r="BH589" s="160"/>
      <c r="BI589" s="160"/>
      <c r="BJ589" s="160"/>
      <c r="BK589" s="160"/>
      <c r="BL589" s="160"/>
      <c r="BM589" s="160"/>
      <c r="BN589" s="160"/>
      <c r="BO589" s="160"/>
      <c r="BP589" s="160"/>
      <c r="BQ589" s="160"/>
      <c r="BR589" s="160"/>
      <c r="BS589" s="160"/>
      <c r="BT589" s="160"/>
      <c r="BU589" s="160"/>
      <c r="BV589" s="160"/>
      <c r="BW589" s="160"/>
      <c r="BX589" s="160"/>
      <c r="BY589" s="160"/>
      <c r="BZ589" s="160"/>
      <c r="CA589" s="160"/>
      <c r="CB589" s="160"/>
      <c r="CC589" s="160"/>
      <c r="CD589" s="160"/>
      <c r="CE589" s="160"/>
      <c r="CF589" s="160"/>
      <c r="CG589" s="160"/>
      <c r="CH589" s="160"/>
      <c r="CI589" s="160"/>
      <c r="CJ589" s="160"/>
      <c r="CK589" s="160"/>
      <c r="CL589" s="160"/>
      <c r="CM589" s="160"/>
      <c r="CN589" s="160"/>
      <c r="CO589" s="160"/>
      <c r="CP589" s="160"/>
      <c r="CQ589" s="160"/>
      <c r="CR589" s="160"/>
      <c r="CS589" s="160"/>
      <c r="CT589" s="160"/>
      <c r="CU589" s="160"/>
      <c r="CV589" s="160"/>
      <c r="CW589" s="160"/>
      <c r="CX589" s="160"/>
      <c r="CY589" s="160"/>
      <c r="CZ589" s="160"/>
      <c r="DA589" s="160"/>
      <c r="DB589" s="160"/>
      <c r="DC589" s="160"/>
      <c r="DD589" s="160"/>
      <c r="DE589" s="160"/>
      <c r="DF589" s="160"/>
      <c r="DG589" s="160"/>
      <c r="DH589" s="160"/>
      <c r="DI589" s="160"/>
      <c r="DJ589" s="160"/>
      <c r="DK589" s="160"/>
      <c r="DL589" s="160"/>
      <c r="DM589" s="160"/>
      <c r="DN589" s="160"/>
      <c r="DO589" s="160"/>
      <c r="DP589" s="160"/>
      <c r="DQ589" s="160"/>
      <c r="DR589" s="160"/>
      <c r="DS589" s="160"/>
      <c r="DT589" s="160"/>
      <c r="DU589" s="160"/>
      <c r="DV589" s="160"/>
      <c r="DW589" s="160"/>
      <c r="DX589" s="160"/>
      <c r="DY589" s="160"/>
      <c r="DZ589" s="160"/>
      <c r="EA589" s="160"/>
      <c r="EB589" s="160"/>
      <c r="EC589" s="160"/>
      <c r="ED589" s="160"/>
      <c r="EE589" s="160"/>
      <c r="EF589" s="160"/>
      <c r="EG589" s="160"/>
    </row>
    <row r="590" spans="28:137" s="162" customFormat="1">
      <c r="AB590" s="160"/>
      <c r="AC590" s="171"/>
      <c r="AD590" s="164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  <c r="BA590" s="160"/>
      <c r="BB590" s="160"/>
      <c r="BC590" s="160"/>
      <c r="BD590" s="160"/>
      <c r="BE590" s="160"/>
      <c r="BF590" s="160"/>
      <c r="BG590" s="160"/>
      <c r="BH590" s="160"/>
      <c r="BI590" s="160"/>
      <c r="BJ590" s="160"/>
      <c r="BK590" s="160"/>
      <c r="BL590" s="160"/>
      <c r="BM590" s="160"/>
      <c r="BN590" s="160"/>
      <c r="BO590" s="160"/>
      <c r="BP590" s="160"/>
      <c r="BQ590" s="160"/>
      <c r="BR590" s="160"/>
      <c r="BS590" s="160"/>
      <c r="BT590" s="160"/>
      <c r="BU590" s="160"/>
      <c r="BV590" s="160"/>
      <c r="BW590" s="160"/>
      <c r="BX590" s="160"/>
      <c r="BY590" s="160"/>
      <c r="BZ590" s="160"/>
      <c r="CA590" s="160"/>
      <c r="CB590" s="160"/>
      <c r="CC590" s="160"/>
      <c r="CD590" s="160"/>
      <c r="CE590" s="160"/>
      <c r="CF590" s="160"/>
      <c r="CG590" s="160"/>
      <c r="CH590" s="160"/>
      <c r="CI590" s="160"/>
      <c r="CJ590" s="160"/>
      <c r="CK590" s="160"/>
      <c r="CL590" s="160"/>
      <c r="CM590" s="160"/>
      <c r="CN590" s="160"/>
      <c r="CO590" s="160"/>
      <c r="CP590" s="160"/>
      <c r="CQ590" s="160"/>
      <c r="CR590" s="160"/>
      <c r="CS590" s="160"/>
      <c r="CT590" s="160"/>
      <c r="CU590" s="160"/>
      <c r="CV590" s="160"/>
      <c r="CW590" s="160"/>
      <c r="CX590" s="160"/>
      <c r="CY590" s="160"/>
      <c r="CZ590" s="160"/>
      <c r="DA590" s="160"/>
      <c r="DB590" s="160"/>
      <c r="DC590" s="160"/>
      <c r="DD590" s="160"/>
      <c r="DE590" s="160"/>
      <c r="DF590" s="160"/>
      <c r="DG590" s="160"/>
      <c r="DH590" s="160"/>
      <c r="DI590" s="160"/>
      <c r="DJ590" s="160"/>
      <c r="DK590" s="160"/>
      <c r="DL590" s="160"/>
      <c r="DM590" s="160"/>
      <c r="DN590" s="160"/>
      <c r="DO590" s="160"/>
      <c r="DP590" s="160"/>
      <c r="DQ590" s="160"/>
      <c r="DR590" s="160"/>
      <c r="DS590" s="160"/>
      <c r="DT590" s="160"/>
      <c r="DU590" s="160"/>
      <c r="DV590" s="160"/>
      <c r="DW590" s="160"/>
      <c r="DX590" s="160"/>
      <c r="DY590" s="160"/>
      <c r="DZ590" s="160"/>
      <c r="EA590" s="160"/>
      <c r="EB590" s="160"/>
      <c r="EC590" s="160"/>
      <c r="ED590" s="160"/>
      <c r="EE590" s="160"/>
      <c r="EF590" s="160"/>
      <c r="EG590" s="160"/>
    </row>
    <row r="591" spans="28:137" s="162" customFormat="1">
      <c r="AB591" s="160"/>
      <c r="AC591" s="171"/>
      <c r="AD591" s="164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  <c r="BA591" s="160"/>
      <c r="BB591" s="160"/>
      <c r="BC591" s="160"/>
      <c r="BD591" s="160"/>
      <c r="BE591" s="160"/>
      <c r="BF591" s="160"/>
      <c r="BG591" s="160"/>
      <c r="BH591" s="160"/>
      <c r="BI591" s="160"/>
      <c r="BJ591" s="160"/>
      <c r="BK591" s="160"/>
      <c r="BL591" s="160"/>
      <c r="BM591" s="160"/>
      <c r="BN591" s="160"/>
      <c r="BO591" s="160"/>
      <c r="BP591" s="160"/>
      <c r="BQ591" s="160"/>
      <c r="BR591" s="160"/>
      <c r="BS591" s="160"/>
      <c r="BT591" s="160"/>
      <c r="BU591" s="160"/>
      <c r="BV591" s="160"/>
      <c r="BW591" s="160"/>
      <c r="BX591" s="160"/>
      <c r="BY591" s="160"/>
      <c r="BZ591" s="160"/>
      <c r="CA591" s="160"/>
      <c r="CB591" s="160"/>
      <c r="CC591" s="160"/>
      <c r="CD591" s="160"/>
      <c r="CE591" s="160"/>
      <c r="CF591" s="160"/>
      <c r="CG591" s="160"/>
      <c r="CH591" s="160"/>
      <c r="CI591" s="160"/>
      <c r="CJ591" s="160"/>
      <c r="CK591" s="160"/>
      <c r="CL591" s="160"/>
      <c r="CM591" s="160"/>
      <c r="CN591" s="160"/>
      <c r="CO591" s="160"/>
      <c r="CP591" s="160"/>
      <c r="CQ591" s="160"/>
      <c r="CR591" s="160"/>
      <c r="CS591" s="160"/>
      <c r="CT591" s="160"/>
      <c r="CU591" s="160"/>
      <c r="CV591" s="160"/>
      <c r="CW591" s="160"/>
      <c r="CX591" s="160"/>
      <c r="CY591" s="160"/>
      <c r="CZ591" s="160"/>
      <c r="DA591" s="160"/>
      <c r="DB591" s="160"/>
      <c r="DC591" s="160"/>
      <c r="DD591" s="160"/>
      <c r="DE591" s="160"/>
      <c r="DF591" s="160"/>
      <c r="DG591" s="160"/>
      <c r="DH591" s="160"/>
      <c r="DI591" s="160"/>
      <c r="DJ591" s="160"/>
      <c r="DK591" s="160"/>
      <c r="DL591" s="160"/>
      <c r="DM591" s="160"/>
      <c r="DN591" s="160"/>
      <c r="DO591" s="160"/>
      <c r="DP591" s="160"/>
      <c r="DQ591" s="160"/>
      <c r="DR591" s="160"/>
      <c r="DS591" s="160"/>
      <c r="DT591" s="160"/>
      <c r="DU591" s="160"/>
      <c r="DV591" s="160"/>
      <c r="DW591" s="160"/>
      <c r="DX591" s="160"/>
      <c r="DY591" s="160"/>
      <c r="DZ591" s="160"/>
      <c r="EA591" s="160"/>
      <c r="EB591" s="160"/>
      <c r="EC591" s="160"/>
      <c r="ED591" s="160"/>
      <c r="EE591" s="160"/>
      <c r="EF591" s="160"/>
      <c r="EG591" s="160"/>
    </row>
    <row r="592" spans="28:137" s="162" customFormat="1">
      <c r="AB592" s="160"/>
      <c r="AC592" s="171"/>
      <c r="AD592" s="164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  <c r="BA592" s="160"/>
      <c r="BB592" s="160"/>
      <c r="BC592" s="160"/>
      <c r="BD592" s="160"/>
      <c r="BE592" s="160"/>
      <c r="BF592" s="160"/>
      <c r="BG592" s="160"/>
      <c r="BH592" s="160"/>
      <c r="BI592" s="160"/>
      <c r="BJ592" s="160"/>
      <c r="BK592" s="160"/>
      <c r="BL592" s="160"/>
      <c r="BM592" s="160"/>
      <c r="BN592" s="160"/>
      <c r="BO592" s="160"/>
      <c r="BP592" s="160"/>
      <c r="BQ592" s="160"/>
      <c r="BR592" s="160"/>
      <c r="BS592" s="160"/>
      <c r="BT592" s="160"/>
      <c r="BU592" s="160"/>
      <c r="BV592" s="160"/>
      <c r="BW592" s="160"/>
      <c r="BX592" s="160"/>
      <c r="BY592" s="160"/>
      <c r="BZ592" s="160"/>
      <c r="CA592" s="160"/>
      <c r="CB592" s="160"/>
      <c r="CC592" s="160"/>
      <c r="CD592" s="160"/>
      <c r="CE592" s="160"/>
      <c r="CF592" s="160"/>
      <c r="CG592" s="160"/>
      <c r="CH592" s="160"/>
      <c r="CI592" s="160"/>
      <c r="CJ592" s="160"/>
      <c r="CK592" s="160"/>
      <c r="CL592" s="160"/>
      <c r="CM592" s="160"/>
      <c r="CN592" s="160"/>
      <c r="CO592" s="160"/>
      <c r="CP592" s="160"/>
      <c r="CQ592" s="160"/>
      <c r="CR592" s="160"/>
      <c r="CS592" s="160"/>
      <c r="CT592" s="160"/>
      <c r="CU592" s="160"/>
      <c r="CV592" s="160"/>
      <c r="CW592" s="160"/>
      <c r="CX592" s="160"/>
      <c r="CY592" s="160"/>
      <c r="CZ592" s="160"/>
      <c r="DA592" s="160"/>
      <c r="DB592" s="160"/>
      <c r="DC592" s="160"/>
      <c r="DD592" s="160"/>
      <c r="DE592" s="160"/>
      <c r="DF592" s="160"/>
      <c r="DG592" s="160"/>
      <c r="DH592" s="160"/>
      <c r="DI592" s="160"/>
      <c r="DJ592" s="160"/>
      <c r="DK592" s="160"/>
      <c r="DL592" s="160"/>
      <c r="DM592" s="160"/>
      <c r="DN592" s="160"/>
      <c r="DO592" s="160"/>
      <c r="DP592" s="160"/>
      <c r="DQ592" s="160"/>
      <c r="DR592" s="160"/>
      <c r="DS592" s="160"/>
      <c r="DT592" s="160"/>
      <c r="DU592" s="160"/>
      <c r="DV592" s="160"/>
      <c r="DW592" s="160"/>
      <c r="DX592" s="160"/>
      <c r="DY592" s="160"/>
      <c r="DZ592" s="160"/>
      <c r="EA592" s="160"/>
      <c r="EB592" s="160"/>
      <c r="EC592" s="160"/>
      <c r="ED592" s="160"/>
      <c r="EE592" s="160"/>
      <c r="EF592" s="160"/>
      <c r="EG592" s="160"/>
    </row>
    <row r="593" spans="28:137" s="162" customFormat="1">
      <c r="AB593" s="160"/>
      <c r="AC593" s="171"/>
      <c r="AD593" s="164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  <c r="BA593" s="160"/>
      <c r="BB593" s="160"/>
      <c r="BC593" s="160"/>
      <c r="BD593" s="160"/>
      <c r="BE593" s="160"/>
      <c r="BF593" s="160"/>
      <c r="BG593" s="160"/>
      <c r="BH593" s="160"/>
      <c r="BI593" s="160"/>
      <c r="BJ593" s="160"/>
      <c r="BK593" s="160"/>
      <c r="BL593" s="160"/>
      <c r="BM593" s="160"/>
      <c r="BN593" s="160"/>
      <c r="BO593" s="160"/>
      <c r="BP593" s="160"/>
      <c r="BQ593" s="160"/>
      <c r="BR593" s="160"/>
      <c r="BS593" s="160"/>
      <c r="BT593" s="160"/>
      <c r="BU593" s="160"/>
      <c r="BV593" s="160"/>
      <c r="BW593" s="160"/>
      <c r="BX593" s="160"/>
      <c r="BY593" s="160"/>
      <c r="BZ593" s="160"/>
      <c r="CA593" s="160"/>
      <c r="CB593" s="160"/>
      <c r="CC593" s="160"/>
      <c r="CD593" s="160"/>
      <c r="CE593" s="160"/>
      <c r="CF593" s="160"/>
      <c r="CG593" s="160"/>
      <c r="CH593" s="160"/>
      <c r="CI593" s="160"/>
      <c r="CJ593" s="160"/>
      <c r="CK593" s="160"/>
      <c r="CL593" s="160"/>
      <c r="CM593" s="160"/>
      <c r="CN593" s="160"/>
      <c r="CO593" s="160"/>
      <c r="CP593" s="160"/>
      <c r="CQ593" s="160"/>
      <c r="CR593" s="160"/>
      <c r="CS593" s="160"/>
      <c r="CT593" s="160"/>
      <c r="CU593" s="160"/>
      <c r="CV593" s="160"/>
      <c r="CW593" s="160"/>
      <c r="CX593" s="160"/>
      <c r="CY593" s="160"/>
      <c r="CZ593" s="160"/>
      <c r="DA593" s="160"/>
      <c r="DB593" s="160"/>
      <c r="DC593" s="160"/>
      <c r="DD593" s="160"/>
      <c r="DE593" s="160"/>
      <c r="DF593" s="160"/>
      <c r="DG593" s="160"/>
      <c r="DH593" s="160"/>
      <c r="DI593" s="160"/>
      <c r="DJ593" s="160"/>
      <c r="DK593" s="160"/>
      <c r="DL593" s="160"/>
      <c r="DM593" s="160"/>
      <c r="DN593" s="160"/>
      <c r="DO593" s="160"/>
      <c r="DP593" s="160"/>
      <c r="DQ593" s="160"/>
      <c r="DR593" s="160"/>
      <c r="DS593" s="160"/>
      <c r="DT593" s="160"/>
      <c r="DU593" s="160"/>
      <c r="DV593" s="160"/>
      <c r="DW593" s="160"/>
      <c r="DX593" s="160"/>
      <c r="DY593" s="160"/>
      <c r="DZ593" s="160"/>
      <c r="EA593" s="160"/>
      <c r="EB593" s="160"/>
      <c r="EC593" s="160"/>
      <c r="ED593" s="160"/>
      <c r="EE593" s="160"/>
      <c r="EF593" s="160"/>
      <c r="EG593" s="160"/>
    </row>
    <row r="594" spans="28:137" s="162" customFormat="1">
      <c r="AB594" s="160"/>
      <c r="AC594" s="171"/>
      <c r="AD594" s="164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  <c r="BA594" s="160"/>
      <c r="BB594" s="160"/>
      <c r="BC594" s="160"/>
      <c r="BD594" s="160"/>
      <c r="BE594" s="160"/>
      <c r="BF594" s="160"/>
      <c r="BG594" s="160"/>
      <c r="BH594" s="160"/>
      <c r="BI594" s="160"/>
      <c r="BJ594" s="160"/>
      <c r="BK594" s="160"/>
      <c r="BL594" s="160"/>
      <c r="BM594" s="160"/>
      <c r="BN594" s="160"/>
      <c r="BO594" s="160"/>
      <c r="BP594" s="160"/>
      <c r="BQ594" s="160"/>
      <c r="BR594" s="160"/>
      <c r="BS594" s="160"/>
      <c r="BT594" s="160"/>
      <c r="BU594" s="160"/>
      <c r="BV594" s="160"/>
      <c r="BW594" s="160"/>
      <c r="BX594" s="160"/>
      <c r="BY594" s="160"/>
      <c r="BZ594" s="160"/>
      <c r="CA594" s="160"/>
      <c r="CB594" s="160"/>
      <c r="CC594" s="160"/>
      <c r="CD594" s="160"/>
      <c r="CE594" s="160"/>
      <c r="CF594" s="160"/>
      <c r="CG594" s="160"/>
      <c r="CH594" s="160"/>
      <c r="CI594" s="160"/>
      <c r="CJ594" s="160"/>
      <c r="CK594" s="160"/>
      <c r="CL594" s="160"/>
      <c r="CM594" s="160"/>
      <c r="CN594" s="160"/>
      <c r="CO594" s="160"/>
      <c r="CP594" s="160"/>
      <c r="CQ594" s="160"/>
      <c r="CR594" s="160"/>
      <c r="CS594" s="160"/>
      <c r="CT594" s="160"/>
      <c r="CU594" s="160"/>
      <c r="CV594" s="160"/>
      <c r="CW594" s="160"/>
      <c r="CX594" s="160"/>
      <c r="CY594" s="160"/>
      <c r="CZ594" s="160"/>
      <c r="DA594" s="160"/>
      <c r="DB594" s="160"/>
      <c r="DC594" s="160"/>
      <c r="DD594" s="160"/>
      <c r="DE594" s="160"/>
      <c r="DF594" s="160"/>
      <c r="DG594" s="160"/>
      <c r="DH594" s="160"/>
      <c r="DI594" s="160"/>
      <c r="DJ594" s="160"/>
      <c r="DK594" s="160"/>
      <c r="DL594" s="160"/>
      <c r="DM594" s="160"/>
      <c r="DN594" s="160"/>
      <c r="DO594" s="160"/>
      <c r="DP594" s="160"/>
      <c r="DQ594" s="160"/>
      <c r="DR594" s="160"/>
      <c r="DS594" s="160"/>
      <c r="DT594" s="160"/>
      <c r="DU594" s="160"/>
      <c r="DV594" s="160"/>
      <c r="DW594" s="160"/>
      <c r="DX594" s="160"/>
      <c r="DY594" s="160"/>
      <c r="DZ594" s="160"/>
      <c r="EA594" s="160"/>
      <c r="EB594" s="160"/>
      <c r="EC594" s="160"/>
      <c r="ED594" s="160"/>
      <c r="EE594" s="160"/>
      <c r="EF594" s="160"/>
      <c r="EG594" s="160"/>
    </row>
    <row r="595" spans="28:137" s="162" customFormat="1">
      <c r="AB595" s="160"/>
      <c r="AC595" s="171"/>
      <c r="AD595" s="164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  <c r="BA595" s="160"/>
      <c r="BB595" s="160"/>
      <c r="BC595" s="160"/>
      <c r="BD595" s="160"/>
      <c r="BE595" s="160"/>
      <c r="BF595" s="160"/>
      <c r="BG595" s="160"/>
      <c r="BH595" s="160"/>
      <c r="BI595" s="160"/>
      <c r="BJ595" s="160"/>
      <c r="BK595" s="160"/>
      <c r="BL595" s="160"/>
      <c r="BM595" s="160"/>
      <c r="BN595" s="160"/>
      <c r="BO595" s="160"/>
      <c r="BP595" s="160"/>
      <c r="BQ595" s="160"/>
      <c r="BR595" s="160"/>
      <c r="BS595" s="160"/>
      <c r="BT595" s="160"/>
      <c r="BU595" s="160"/>
      <c r="BV595" s="160"/>
      <c r="BW595" s="160"/>
      <c r="BX595" s="160"/>
      <c r="BY595" s="160"/>
      <c r="BZ595" s="160"/>
      <c r="CA595" s="160"/>
      <c r="CB595" s="160"/>
      <c r="CC595" s="160"/>
      <c r="CD595" s="160"/>
      <c r="CE595" s="160"/>
      <c r="CF595" s="160"/>
      <c r="CG595" s="160"/>
      <c r="CH595" s="160"/>
      <c r="CI595" s="160"/>
      <c r="CJ595" s="160"/>
      <c r="CK595" s="160"/>
      <c r="CL595" s="160"/>
      <c r="CM595" s="160"/>
      <c r="CN595" s="160"/>
      <c r="CO595" s="160"/>
      <c r="CP595" s="160"/>
      <c r="CQ595" s="160"/>
      <c r="CR595" s="160"/>
      <c r="CS595" s="160"/>
      <c r="CT595" s="160"/>
      <c r="CU595" s="160"/>
      <c r="CV595" s="160"/>
      <c r="CW595" s="160"/>
      <c r="CX595" s="160"/>
      <c r="CY595" s="160"/>
      <c r="CZ595" s="160"/>
      <c r="DA595" s="160"/>
      <c r="DB595" s="160"/>
      <c r="DC595" s="160"/>
      <c r="DD595" s="160"/>
      <c r="DE595" s="160"/>
      <c r="DF595" s="160"/>
      <c r="DG595" s="160"/>
      <c r="DH595" s="160"/>
      <c r="DI595" s="160"/>
      <c r="DJ595" s="160"/>
      <c r="DK595" s="160"/>
      <c r="DL595" s="160"/>
      <c r="DM595" s="160"/>
      <c r="DN595" s="160"/>
      <c r="DO595" s="160"/>
      <c r="DP595" s="160"/>
      <c r="DQ595" s="160"/>
      <c r="DR595" s="160"/>
      <c r="DS595" s="160"/>
      <c r="DT595" s="160"/>
      <c r="DU595" s="160"/>
      <c r="DV595" s="160"/>
      <c r="DW595" s="160"/>
      <c r="DX595" s="160"/>
      <c r="DY595" s="160"/>
      <c r="DZ595" s="160"/>
      <c r="EA595" s="160"/>
      <c r="EB595" s="160"/>
      <c r="EC595" s="160"/>
      <c r="ED595" s="160"/>
      <c r="EE595" s="160"/>
      <c r="EF595" s="160"/>
      <c r="EG595" s="160"/>
    </row>
    <row r="596" spans="28:137" s="162" customFormat="1">
      <c r="AB596" s="160"/>
      <c r="AC596" s="171"/>
      <c r="AD596" s="164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  <c r="BA596" s="160"/>
      <c r="BB596" s="160"/>
      <c r="BC596" s="160"/>
      <c r="BD596" s="160"/>
      <c r="BE596" s="160"/>
      <c r="BF596" s="160"/>
      <c r="BG596" s="160"/>
      <c r="BH596" s="160"/>
      <c r="BI596" s="160"/>
      <c r="BJ596" s="160"/>
      <c r="BK596" s="160"/>
      <c r="BL596" s="160"/>
      <c r="BM596" s="160"/>
      <c r="BN596" s="160"/>
      <c r="BO596" s="160"/>
      <c r="BP596" s="160"/>
      <c r="BQ596" s="160"/>
      <c r="BR596" s="160"/>
      <c r="BS596" s="160"/>
      <c r="BT596" s="160"/>
      <c r="BU596" s="160"/>
      <c r="BV596" s="160"/>
      <c r="BW596" s="160"/>
      <c r="BX596" s="160"/>
      <c r="BY596" s="160"/>
      <c r="BZ596" s="160"/>
      <c r="CA596" s="160"/>
      <c r="CB596" s="160"/>
      <c r="CC596" s="160"/>
      <c r="CD596" s="160"/>
      <c r="CE596" s="160"/>
      <c r="CF596" s="160"/>
      <c r="CG596" s="160"/>
      <c r="CH596" s="160"/>
      <c r="CI596" s="160"/>
      <c r="CJ596" s="160"/>
      <c r="CK596" s="160"/>
      <c r="CL596" s="160"/>
      <c r="CM596" s="160"/>
      <c r="CN596" s="160"/>
      <c r="CO596" s="160"/>
      <c r="CP596" s="160"/>
      <c r="CQ596" s="160"/>
      <c r="CR596" s="160"/>
      <c r="CS596" s="160"/>
      <c r="CT596" s="160"/>
      <c r="CU596" s="160"/>
      <c r="CV596" s="160"/>
      <c r="CW596" s="160"/>
      <c r="CX596" s="160"/>
      <c r="CY596" s="160"/>
      <c r="CZ596" s="160"/>
      <c r="DA596" s="160"/>
      <c r="DB596" s="160"/>
      <c r="DC596" s="160"/>
      <c r="DD596" s="160"/>
      <c r="DE596" s="160"/>
      <c r="DF596" s="160"/>
      <c r="DG596" s="160"/>
      <c r="DH596" s="160"/>
      <c r="DI596" s="160"/>
      <c r="DJ596" s="160"/>
      <c r="DK596" s="160"/>
      <c r="DL596" s="160"/>
      <c r="DM596" s="160"/>
      <c r="DN596" s="160"/>
      <c r="DO596" s="160"/>
      <c r="DP596" s="160"/>
      <c r="DQ596" s="160"/>
      <c r="DR596" s="160"/>
      <c r="DS596" s="160"/>
      <c r="DT596" s="160"/>
      <c r="DU596" s="160"/>
      <c r="DV596" s="160"/>
      <c r="DW596" s="160"/>
      <c r="DX596" s="160"/>
      <c r="DY596" s="160"/>
      <c r="DZ596" s="160"/>
      <c r="EA596" s="160"/>
      <c r="EB596" s="160"/>
      <c r="EC596" s="160"/>
      <c r="ED596" s="160"/>
      <c r="EE596" s="160"/>
      <c r="EF596" s="160"/>
      <c r="EG596" s="160"/>
    </row>
    <row r="597" spans="28:137" s="162" customFormat="1">
      <c r="AB597" s="160"/>
      <c r="AC597" s="171"/>
      <c r="AD597" s="164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  <c r="BA597" s="160"/>
      <c r="BB597" s="160"/>
      <c r="BC597" s="160"/>
      <c r="BD597" s="160"/>
      <c r="BE597" s="160"/>
      <c r="BF597" s="160"/>
      <c r="BG597" s="160"/>
      <c r="BH597" s="160"/>
      <c r="BI597" s="160"/>
      <c r="BJ597" s="160"/>
      <c r="BK597" s="160"/>
      <c r="BL597" s="160"/>
      <c r="BM597" s="160"/>
      <c r="BN597" s="160"/>
      <c r="BO597" s="160"/>
      <c r="BP597" s="160"/>
      <c r="BQ597" s="160"/>
      <c r="BR597" s="160"/>
      <c r="BS597" s="160"/>
      <c r="BT597" s="160"/>
      <c r="BU597" s="160"/>
      <c r="BV597" s="160"/>
      <c r="BW597" s="160"/>
      <c r="BX597" s="160"/>
      <c r="BY597" s="160"/>
      <c r="BZ597" s="160"/>
      <c r="CA597" s="160"/>
      <c r="CB597" s="160"/>
      <c r="CC597" s="160"/>
      <c r="CD597" s="160"/>
      <c r="CE597" s="160"/>
      <c r="CF597" s="160"/>
      <c r="CG597" s="160"/>
      <c r="CH597" s="160"/>
      <c r="CI597" s="160"/>
      <c r="CJ597" s="160"/>
      <c r="CK597" s="160"/>
      <c r="CL597" s="160"/>
      <c r="CM597" s="160"/>
      <c r="CN597" s="160"/>
      <c r="CO597" s="160"/>
      <c r="CP597" s="160"/>
      <c r="CQ597" s="160"/>
      <c r="CR597" s="160"/>
      <c r="CS597" s="160"/>
      <c r="CT597" s="160"/>
      <c r="CU597" s="160"/>
      <c r="CV597" s="160"/>
      <c r="CW597" s="160"/>
      <c r="CX597" s="160"/>
      <c r="CY597" s="160"/>
      <c r="CZ597" s="160"/>
      <c r="DA597" s="160"/>
      <c r="DB597" s="160"/>
      <c r="DC597" s="160"/>
      <c r="DD597" s="160"/>
      <c r="DE597" s="160"/>
      <c r="DF597" s="160"/>
      <c r="DG597" s="160"/>
      <c r="DH597" s="160"/>
      <c r="DI597" s="160"/>
      <c r="DJ597" s="160"/>
      <c r="DK597" s="160"/>
      <c r="DL597" s="160"/>
      <c r="DM597" s="160"/>
      <c r="DN597" s="160"/>
      <c r="DO597" s="160"/>
      <c r="DP597" s="160"/>
      <c r="DQ597" s="160"/>
      <c r="DR597" s="160"/>
      <c r="DS597" s="160"/>
      <c r="DT597" s="160"/>
      <c r="DU597" s="160"/>
      <c r="DV597" s="160"/>
      <c r="DW597" s="160"/>
      <c r="DX597" s="160"/>
      <c r="DY597" s="160"/>
      <c r="DZ597" s="160"/>
      <c r="EA597" s="160"/>
      <c r="EB597" s="160"/>
      <c r="EC597" s="160"/>
      <c r="ED597" s="160"/>
      <c r="EE597" s="160"/>
      <c r="EF597" s="160"/>
      <c r="EG597" s="160"/>
    </row>
    <row r="598" spans="28:137" s="162" customFormat="1">
      <c r="AB598" s="160"/>
      <c r="AC598" s="171"/>
      <c r="AD598" s="164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  <c r="BA598" s="160"/>
      <c r="BB598" s="160"/>
      <c r="BC598" s="160"/>
      <c r="BD598" s="160"/>
      <c r="BE598" s="160"/>
      <c r="BF598" s="160"/>
      <c r="BG598" s="160"/>
      <c r="BH598" s="160"/>
      <c r="BI598" s="160"/>
      <c r="BJ598" s="160"/>
      <c r="BK598" s="160"/>
      <c r="BL598" s="160"/>
      <c r="BM598" s="160"/>
      <c r="BN598" s="160"/>
      <c r="BO598" s="160"/>
      <c r="BP598" s="160"/>
      <c r="BQ598" s="160"/>
      <c r="BR598" s="160"/>
      <c r="BS598" s="160"/>
      <c r="BT598" s="160"/>
      <c r="BU598" s="160"/>
      <c r="BV598" s="160"/>
      <c r="BW598" s="160"/>
      <c r="BX598" s="160"/>
      <c r="BY598" s="160"/>
      <c r="BZ598" s="160"/>
      <c r="CA598" s="160"/>
      <c r="CB598" s="160"/>
      <c r="CC598" s="160"/>
      <c r="CD598" s="160"/>
      <c r="CE598" s="160"/>
      <c r="CF598" s="160"/>
      <c r="CG598" s="160"/>
      <c r="CH598" s="160"/>
      <c r="CI598" s="160"/>
      <c r="CJ598" s="160"/>
      <c r="CK598" s="160"/>
      <c r="CL598" s="160"/>
      <c r="CM598" s="160"/>
      <c r="CN598" s="160"/>
      <c r="CO598" s="160"/>
      <c r="CP598" s="160"/>
      <c r="CQ598" s="160"/>
      <c r="CR598" s="160"/>
      <c r="CS598" s="160"/>
      <c r="CT598" s="160"/>
      <c r="CU598" s="160"/>
      <c r="CV598" s="160"/>
      <c r="CW598" s="160"/>
      <c r="CX598" s="160"/>
      <c r="CY598" s="160"/>
      <c r="CZ598" s="160"/>
      <c r="DA598" s="160"/>
      <c r="DB598" s="160"/>
      <c r="DC598" s="160"/>
      <c r="DD598" s="160"/>
      <c r="DE598" s="160"/>
      <c r="DF598" s="160"/>
      <c r="DG598" s="160"/>
      <c r="DH598" s="160"/>
      <c r="DI598" s="160"/>
      <c r="DJ598" s="160"/>
      <c r="DK598" s="160"/>
      <c r="DL598" s="160"/>
      <c r="DM598" s="160"/>
      <c r="DN598" s="160"/>
      <c r="DO598" s="160"/>
      <c r="DP598" s="160"/>
      <c r="DQ598" s="160"/>
      <c r="DR598" s="160"/>
      <c r="DS598" s="160"/>
      <c r="DT598" s="160"/>
      <c r="DU598" s="160"/>
      <c r="DV598" s="160"/>
      <c r="DW598" s="160"/>
      <c r="DX598" s="160"/>
      <c r="DY598" s="160"/>
      <c r="DZ598" s="160"/>
      <c r="EA598" s="160"/>
      <c r="EB598" s="160"/>
      <c r="EC598" s="160"/>
      <c r="ED598" s="160"/>
      <c r="EE598" s="160"/>
      <c r="EF598" s="160"/>
      <c r="EG598" s="160"/>
    </row>
    <row r="599" spans="28:137" s="162" customFormat="1">
      <c r="AB599" s="160"/>
      <c r="AC599" s="171"/>
      <c r="AD599" s="164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  <c r="BA599" s="160"/>
      <c r="BB599" s="160"/>
      <c r="BC599" s="160"/>
      <c r="BD599" s="160"/>
      <c r="BE599" s="160"/>
      <c r="BF599" s="160"/>
      <c r="BG599" s="160"/>
      <c r="BH599" s="160"/>
      <c r="BI599" s="160"/>
      <c r="BJ599" s="160"/>
      <c r="BK599" s="160"/>
      <c r="BL599" s="160"/>
      <c r="BM599" s="160"/>
      <c r="BN599" s="160"/>
      <c r="BO599" s="160"/>
      <c r="BP599" s="160"/>
      <c r="BQ599" s="160"/>
      <c r="BR599" s="160"/>
      <c r="BS599" s="160"/>
      <c r="BT599" s="160"/>
      <c r="BU599" s="160"/>
      <c r="BV599" s="160"/>
      <c r="BW599" s="160"/>
      <c r="BX599" s="160"/>
      <c r="BY599" s="160"/>
      <c r="BZ599" s="160"/>
      <c r="CA599" s="160"/>
      <c r="CB599" s="160"/>
      <c r="CC599" s="160"/>
      <c r="CD599" s="160"/>
      <c r="CE599" s="160"/>
      <c r="CF599" s="160"/>
      <c r="CG599" s="160"/>
      <c r="CH599" s="160"/>
      <c r="CI599" s="160"/>
      <c r="CJ599" s="160"/>
      <c r="CK599" s="160"/>
      <c r="CL599" s="160"/>
      <c r="CM599" s="160"/>
      <c r="CN599" s="160"/>
      <c r="CO599" s="160"/>
      <c r="CP599" s="160"/>
      <c r="CQ599" s="160"/>
      <c r="CR599" s="160"/>
      <c r="CS599" s="160"/>
      <c r="CT599" s="160"/>
      <c r="CU599" s="160"/>
      <c r="CV599" s="160"/>
      <c r="CW599" s="160"/>
      <c r="CX599" s="160"/>
      <c r="CY599" s="160"/>
      <c r="CZ599" s="160"/>
      <c r="DA599" s="160"/>
      <c r="DB599" s="160"/>
      <c r="DC599" s="160"/>
      <c r="DD599" s="160"/>
      <c r="DE599" s="160"/>
      <c r="DF599" s="160"/>
      <c r="DG599" s="160"/>
      <c r="DH599" s="160"/>
      <c r="DI599" s="160"/>
      <c r="DJ599" s="160"/>
      <c r="DK599" s="160"/>
      <c r="DL599" s="160"/>
      <c r="DM599" s="160"/>
      <c r="DN599" s="160"/>
      <c r="DO599" s="160"/>
      <c r="DP599" s="160"/>
      <c r="DQ599" s="160"/>
      <c r="DR599" s="160"/>
      <c r="DS599" s="160"/>
      <c r="DT599" s="160"/>
      <c r="DU599" s="160"/>
      <c r="DV599" s="160"/>
      <c r="DW599" s="160"/>
      <c r="DX599" s="160"/>
      <c r="DY599" s="160"/>
      <c r="DZ599" s="160"/>
      <c r="EA599" s="160"/>
      <c r="EB599" s="160"/>
      <c r="EC599" s="160"/>
      <c r="ED599" s="160"/>
      <c r="EE599" s="160"/>
      <c r="EF599" s="160"/>
      <c r="EG599" s="160"/>
    </row>
    <row r="600" spans="28:137" s="162" customFormat="1">
      <c r="AB600" s="160"/>
      <c r="AC600" s="171"/>
      <c r="AD600" s="164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  <c r="BA600" s="160"/>
      <c r="BB600" s="160"/>
      <c r="BC600" s="160"/>
      <c r="BD600" s="160"/>
      <c r="BE600" s="160"/>
      <c r="BF600" s="160"/>
      <c r="BG600" s="160"/>
      <c r="BH600" s="160"/>
      <c r="BI600" s="160"/>
      <c r="BJ600" s="160"/>
      <c r="BK600" s="160"/>
      <c r="BL600" s="160"/>
      <c r="BM600" s="160"/>
      <c r="BN600" s="160"/>
      <c r="BO600" s="160"/>
      <c r="BP600" s="160"/>
      <c r="BQ600" s="160"/>
      <c r="BR600" s="160"/>
      <c r="BS600" s="160"/>
      <c r="BT600" s="160"/>
      <c r="BU600" s="160"/>
      <c r="BV600" s="160"/>
      <c r="BW600" s="160"/>
      <c r="BX600" s="160"/>
      <c r="BY600" s="160"/>
      <c r="BZ600" s="160"/>
      <c r="CA600" s="160"/>
      <c r="CB600" s="160"/>
      <c r="CC600" s="160"/>
      <c r="CD600" s="160"/>
      <c r="CE600" s="160"/>
      <c r="CF600" s="160"/>
      <c r="CG600" s="160"/>
      <c r="CH600" s="160"/>
      <c r="CI600" s="160"/>
      <c r="CJ600" s="160"/>
      <c r="CK600" s="160"/>
      <c r="CL600" s="160"/>
      <c r="CM600" s="160"/>
      <c r="CN600" s="160"/>
      <c r="CO600" s="160"/>
      <c r="CP600" s="160"/>
      <c r="CQ600" s="160"/>
      <c r="CR600" s="160"/>
      <c r="CS600" s="160"/>
      <c r="CT600" s="160"/>
      <c r="CU600" s="160"/>
      <c r="CV600" s="160"/>
      <c r="CW600" s="160"/>
      <c r="CX600" s="160"/>
      <c r="CY600" s="160"/>
      <c r="CZ600" s="160"/>
      <c r="DA600" s="160"/>
      <c r="DB600" s="160"/>
      <c r="DC600" s="160"/>
      <c r="DD600" s="160"/>
      <c r="DE600" s="160"/>
      <c r="DF600" s="160"/>
      <c r="DG600" s="160"/>
      <c r="DH600" s="160"/>
      <c r="DI600" s="160"/>
      <c r="DJ600" s="160"/>
      <c r="DK600" s="160"/>
      <c r="DL600" s="160"/>
      <c r="DM600" s="160"/>
      <c r="DN600" s="160"/>
      <c r="DO600" s="160"/>
      <c r="DP600" s="160"/>
      <c r="DQ600" s="160"/>
      <c r="DR600" s="160"/>
      <c r="DS600" s="160"/>
      <c r="DT600" s="160"/>
      <c r="DU600" s="160"/>
      <c r="DV600" s="160"/>
      <c r="DW600" s="160"/>
      <c r="DX600" s="160"/>
      <c r="DY600" s="160"/>
      <c r="DZ600" s="160"/>
      <c r="EA600" s="160"/>
      <c r="EB600" s="160"/>
      <c r="EC600" s="160"/>
      <c r="ED600" s="160"/>
      <c r="EE600" s="160"/>
      <c r="EF600" s="160"/>
      <c r="EG600" s="160"/>
    </row>
    <row r="601" spans="28:137" s="162" customFormat="1">
      <c r="AB601" s="160"/>
      <c r="AC601" s="171"/>
      <c r="AD601" s="164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  <c r="BA601" s="160"/>
      <c r="BB601" s="160"/>
      <c r="BC601" s="160"/>
      <c r="BD601" s="160"/>
      <c r="BE601" s="160"/>
      <c r="BF601" s="160"/>
      <c r="BG601" s="160"/>
      <c r="BH601" s="160"/>
      <c r="BI601" s="160"/>
      <c r="BJ601" s="160"/>
      <c r="BK601" s="160"/>
      <c r="BL601" s="160"/>
      <c r="BM601" s="160"/>
      <c r="BN601" s="160"/>
      <c r="BO601" s="160"/>
      <c r="BP601" s="160"/>
      <c r="BQ601" s="160"/>
      <c r="BR601" s="160"/>
      <c r="BS601" s="160"/>
      <c r="BT601" s="160"/>
      <c r="BU601" s="160"/>
      <c r="BV601" s="160"/>
      <c r="BW601" s="160"/>
      <c r="BX601" s="160"/>
      <c r="BY601" s="160"/>
      <c r="BZ601" s="160"/>
      <c r="CA601" s="160"/>
      <c r="CB601" s="160"/>
      <c r="CC601" s="160"/>
      <c r="CD601" s="160"/>
      <c r="CE601" s="160"/>
      <c r="CF601" s="160"/>
      <c r="CG601" s="160"/>
      <c r="CH601" s="160"/>
      <c r="CI601" s="160"/>
      <c r="CJ601" s="160"/>
      <c r="CK601" s="160"/>
      <c r="CL601" s="160"/>
      <c r="CM601" s="160"/>
      <c r="CN601" s="160"/>
      <c r="CO601" s="160"/>
      <c r="CP601" s="160"/>
      <c r="CQ601" s="160"/>
      <c r="CR601" s="160"/>
      <c r="CS601" s="160"/>
      <c r="CT601" s="160"/>
      <c r="CU601" s="160"/>
      <c r="CV601" s="160"/>
      <c r="CW601" s="160"/>
      <c r="CX601" s="160"/>
      <c r="CY601" s="160"/>
      <c r="CZ601" s="160"/>
      <c r="DA601" s="160"/>
      <c r="DB601" s="160"/>
      <c r="DC601" s="160"/>
      <c r="DD601" s="160"/>
      <c r="DE601" s="160"/>
      <c r="DF601" s="160"/>
      <c r="DG601" s="160"/>
      <c r="DH601" s="160"/>
      <c r="DI601" s="160"/>
      <c r="DJ601" s="160"/>
      <c r="DK601" s="160"/>
      <c r="DL601" s="160"/>
      <c r="DM601" s="160"/>
      <c r="DN601" s="160"/>
      <c r="DO601" s="160"/>
      <c r="DP601" s="160"/>
      <c r="DQ601" s="160"/>
      <c r="DR601" s="160"/>
      <c r="DS601" s="160"/>
      <c r="DT601" s="160"/>
      <c r="DU601" s="160"/>
      <c r="DV601" s="160"/>
      <c r="DW601" s="160"/>
      <c r="DX601" s="160"/>
      <c r="DY601" s="160"/>
      <c r="DZ601" s="160"/>
      <c r="EA601" s="160"/>
      <c r="EB601" s="160"/>
      <c r="EC601" s="160"/>
      <c r="ED601" s="160"/>
      <c r="EE601" s="160"/>
      <c r="EF601" s="160"/>
      <c r="EG601" s="160"/>
    </row>
    <row r="602" spans="28:137" s="162" customFormat="1">
      <c r="AB602" s="160"/>
      <c r="AC602" s="171"/>
      <c r="AD602" s="164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  <c r="BA602" s="160"/>
      <c r="BB602" s="160"/>
      <c r="BC602" s="160"/>
      <c r="BD602" s="160"/>
      <c r="BE602" s="160"/>
      <c r="BF602" s="160"/>
      <c r="BG602" s="160"/>
      <c r="BH602" s="160"/>
      <c r="BI602" s="160"/>
      <c r="BJ602" s="160"/>
      <c r="BK602" s="160"/>
      <c r="BL602" s="160"/>
      <c r="BM602" s="160"/>
      <c r="BN602" s="160"/>
      <c r="BO602" s="160"/>
      <c r="BP602" s="160"/>
      <c r="BQ602" s="160"/>
      <c r="BR602" s="160"/>
      <c r="BS602" s="160"/>
      <c r="BT602" s="160"/>
      <c r="BU602" s="160"/>
      <c r="BV602" s="160"/>
      <c r="BW602" s="160"/>
      <c r="BX602" s="160"/>
      <c r="BY602" s="160"/>
      <c r="BZ602" s="160"/>
      <c r="CA602" s="160"/>
      <c r="CB602" s="160"/>
      <c r="CC602" s="160"/>
      <c r="CD602" s="160"/>
      <c r="CE602" s="160"/>
      <c r="CF602" s="160"/>
      <c r="CG602" s="160"/>
      <c r="CH602" s="160"/>
      <c r="CI602" s="160"/>
      <c r="CJ602" s="160"/>
      <c r="CK602" s="160"/>
      <c r="CL602" s="160"/>
      <c r="CM602" s="160"/>
      <c r="CN602" s="160"/>
      <c r="CO602" s="160"/>
      <c r="CP602" s="160"/>
      <c r="CQ602" s="160"/>
      <c r="CR602" s="160"/>
      <c r="CS602" s="160"/>
      <c r="CT602" s="160"/>
      <c r="CU602" s="160"/>
      <c r="CV602" s="160"/>
      <c r="CW602" s="160"/>
      <c r="CX602" s="160"/>
      <c r="CY602" s="160"/>
      <c r="CZ602" s="160"/>
      <c r="DA602" s="160"/>
      <c r="DB602" s="160"/>
      <c r="DC602" s="160"/>
      <c r="DD602" s="160"/>
      <c r="DE602" s="160"/>
      <c r="DF602" s="160"/>
      <c r="DG602" s="160"/>
      <c r="DH602" s="160"/>
      <c r="DI602" s="160"/>
      <c r="DJ602" s="160"/>
      <c r="DK602" s="160"/>
      <c r="DL602" s="160"/>
      <c r="DM602" s="160"/>
      <c r="DN602" s="160"/>
      <c r="DO602" s="160"/>
      <c r="DP602" s="160"/>
      <c r="DQ602" s="160"/>
      <c r="DR602" s="160"/>
      <c r="DS602" s="160"/>
      <c r="DT602" s="160"/>
      <c r="DU602" s="160"/>
      <c r="DV602" s="160"/>
      <c r="DW602" s="160"/>
      <c r="DX602" s="160"/>
      <c r="DY602" s="160"/>
      <c r="DZ602" s="160"/>
      <c r="EA602" s="160"/>
      <c r="EB602" s="160"/>
      <c r="EC602" s="160"/>
      <c r="ED602" s="160"/>
      <c r="EE602" s="160"/>
      <c r="EF602" s="160"/>
      <c r="EG602" s="160"/>
    </row>
    <row r="603" spans="28:137" s="162" customFormat="1">
      <c r="AB603" s="160"/>
      <c r="AC603" s="171"/>
      <c r="AD603" s="164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  <c r="BA603" s="160"/>
      <c r="BB603" s="160"/>
      <c r="BC603" s="160"/>
      <c r="BD603" s="160"/>
      <c r="BE603" s="160"/>
      <c r="BF603" s="160"/>
      <c r="BG603" s="160"/>
      <c r="BH603" s="160"/>
      <c r="BI603" s="160"/>
      <c r="BJ603" s="160"/>
      <c r="BK603" s="160"/>
      <c r="BL603" s="160"/>
      <c r="BM603" s="160"/>
      <c r="BN603" s="160"/>
      <c r="BO603" s="160"/>
      <c r="BP603" s="160"/>
      <c r="BQ603" s="160"/>
      <c r="BR603" s="160"/>
      <c r="BS603" s="160"/>
      <c r="BT603" s="160"/>
      <c r="BU603" s="160"/>
      <c r="BV603" s="160"/>
      <c r="BW603" s="160"/>
      <c r="BX603" s="160"/>
      <c r="BY603" s="160"/>
      <c r="BZ603" s="160"/>
      <c r="CA603" s="160"/>
      <c r="CB603" s="160"/>
      <c r="CC603" s="160"/>
      <c r="CD603" s="160"/>
      <c r="CE603" s="160"/>
      <c r="CF603" s="160"/>
      <c r="CG603" s="160"/>
      <c r="CH603" s="160"/>
      <c r="CI603" s="160"/>
      <c r="CJ603" s="160"/>
      <c r="CK603" s="160"/>
      <c r="CL603" s="160"/>
      <c r="CM603" s="160"/>
      <c r="CN603" s="160"/>
      <c r="CO603" s="160"/>
      <c r="CP603" s="160"/>
      <c r="CQ603" s="160"/>
      <c r="CR603" s="160"/>
      <c r="CS603" s="160"/>
      <c r="CT603" s="160"/>
      <c r="CU603" s="160"/>
      <c r="CV603" s="160"/>
      <c r="CW603" s="160"/>
      <c r="CX603" s="160"/>
      <c r="CY603" s="160"/>
      <c r="CZ603" s="160"/>
      <c r="DA603" s="160"/>
      <c r="DB603" s="160"/>
      <c r="DC603" s="160"/>
      <c r="DD603" s="160"/>
      <c r="DE603" s="160"/>
      <c r="DF603" s="160"/>
      <c r="DG603" s="160"/>
      <c r="DH603" s="160"/>
      <c r="DI603" s="160"/>
      <c r="DJ603" s="160"/>
      <c r="DK603" s="160"/>
      <c r="DL603" s="160"/>
      <c r="DM603" s="160"/>
      <c r="DN603" s="160"/>
      <c r="DO603" s="160"/>
      <c r="DP603" s="160"/>
      <c r="DQ603" s="160"/>
      <c r="DR603" s="160"/>
      <c r="DS603" s="160"/>
      <c r="DT603" s="160"/>
      <c r="DU603" s="160"/>
      <c r="DV603" s="160"/>
      <c r="DW603" s="160"/>
      <c r="DX603" s="160"/>
      <c r="DY603" s="160"/>
      <c r="DZ603" s="160"/>
      <c r="EA603" s="160"/>
      <c r="EB603" s="160"/>
      <c r="EC603" s="160"/>
      <c r="ED603" s="160"/>
      <c r="EE603" s="160"/>
      <c r="EF603" s="160"/>
      <c r="EG603" s="160"/>
    </row>
    <row r="604" spans="28:137" s="162" customFormat="1">
      <c r="AB604" s="160"/>
      <c r="AC604" s="171"/>
      <c r="AD604" s="164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  <c r="BA604" s="160"/>
      <c r="BB604" s="160"/>
      <c r="BC604" s="160"/>
      <c r="BD604" s="160"/>
      <c r="BE604" s="160"/>
      <c r="BF604" s="160"/>
      <c r="BG604" s="160"/>
      <c r="BH604" s="160"/>
      <c r="BI604" s="160"/>
      <c r="BJ604" s="160"/>
      <c r="BK604" s="160"/>
      <c r="BL604" s="160"/>
      <c r="BM604" s="160"/>
      <c r="BN604" s="160"/>
      <c r="BO604" s="160"/>
      <c r="BP604" s="160"/>
      <c r="BQ604" s="160"/>
      <c r="BR604" s="160"/>
      <c r="BS604" s="160"/>
      <c r="BT604" s="160"/>
      <c r="BU604" s="160"/>
      <c r="BV604" s="160"/>
      <c r="BW604" s="160"/>
      <c r="BX604" s="160"/>
      <c r="BY604" s="160"/>
      <c r="BZ604" s="160"/>
      <c r="CA604" s="160"/>
      <c r="CB604" s="160"/>
      <c r="CC604" s="160"/>
      <c r="CD604" s="160"/>
      <c r="CE604" s="160"/>
      <c r="CF604" s="160"/>
      <c r="CG604" s="160"/>
      <c r="CH604" s="160"/>
      <c r="CI604" s="160"/>
      <c r="CJ604" s="160"/>
      <c r="CK604" s="160"/>
      <c r="CL604" s="160"/>
      <c r="CM604" s="160"/>
      <c r="CN604" s="160"/>
      <c r="CO604" s="160"/>
      <c r="CP604" s="160"/>
      <c r="CQ604" s="160"/>
      <c r="CR604" s="160"/>
      <c r="CS604" s="160"/>
      <c r="CT604" s="160"/>
      <c r="CU604" s="160"/>
      <c r="CV604" s="160"/>
      <c r="CW604" s="160"/>
      <c r="CX604" s="160"/>
      <c r="CY604" s="160"/>
      <c r="CZ604" s="160"/>
      <c r="DA604" s="160"/>
      <c r="DB604" s="160"/>
      <c r="DC604" s="160"/>
      <c r="DD604" s="160"/>
      <c r="DE604" s="160"/>
      <c r="DF604" s="160"/>
      <c r="DG604" s="160"/>
      <c r="DH604" s="160"/>
      <c r="DI604" s="160"/>
      <c r="DJ604" s="160"/>
      <c r="DK604" s="160"/>
      <c r="DL604" s="160"/>
      <c r="DM604" s="160"/>
      <c r="DN604" s="160"/>
      <c r="DO604" s="160"/>
      <c r="DP604" s="160"/>
      <c r="DQ604" s="160"/>
      <c r="DR604" s="160"/>
      <c r="DS604" s="160"/>
      <c r="DT604" s="160"/>
      <c r="DU604" s="160"/>
      <c r="DV604" s="160"/>
      <c r="DW604" s="160"/>
      <c r="DX604" s="160"/>
      <c r="DY604" s="160"/>
      <c r="DZ604" s="160"/>
      <c r="EA604" s="160"/>
      <c r="EB604" s="160"/>
      <c r="EC604" s="160"/>
      <c r="ED604" s="160"/>
      <c r="EE604" s="160"/>
      <c r="EF604" s="160"/>
      <c r="EG604" s="160"/>
    </row>
    <row r="605" spans="28:137" s="162" customFormat="1">
      <c r="AB605" s="160"/>
      <c r="AC605" s="171"/>
      <c r="AD605" s="164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  <c r="BA605" s="160"/>
      <c r="BB605" s="160"/>
      <c r="BC605" s="160"/>
      <c r="BD605" s="160"/>
      <c r="BE605" s="160"/>
      <c r="BF605" s="160"/>
      <c r="BG605" s="160"/>
      <c r="BH605" s="160"/>
      <c r="BI605" s="160"/>
      <c r="BJ605" s="160"/>
      <c r="BK605" s="160"/>
      <c r="BL605" s="160"/>
      <c r="BM605" s="160"/>
      <c r="BN605" s="160"/>
      <c r="BO605" s="160"/>
      <c r="BP605" s="160"/>
      <c r="BQ605" s="160"/>
      <c r="BR605" s="160"/>
      <c r="BS605" s="160"/>
      <c r="BT605" s="160"/>
      <c r="BU605" s="160"/>
      <c r="BV605" s="160"/>
      <c r="BW605" s="160"/>
      <c r="BX605" s="160"/>
      <c r="BY605" s="160"/>
      <c r="BZ605" s="160"/>
      <c r="CA605" s="160"/>
      <c r="CB605" s="160"/>
      <c r="CC605" s="160"/>
      <c r="CD605" s="160"/>
      <c r="CE605" s="160"/>
      <c r="CF605" s="160"/>
      <c r="CG605" s="160"/>
      <c r="CH605" s="160"/>
      <c r="CI605" s="160"/>
      <c r="CJ605" s="160"/>
      <c r="CK605" s="160"/>
      <c r="CL605" s="160"/>
      <c r="CM605" s="160"/>
      <c r="CN605" s="160"/>
      <c r="CO605" s="160"/>
      <c r="CP605" s="160"/>
      <c r="CQ605" s="160"/>
      <c r="CR605" s="160"/>
      <c r="CS605" s="160"/>
      <c r="CT605" s="160"/>
      <c r="CU605" s="160"/>
      <c r="CV605" s="160"/>
      <c r="CW605" s="160"/>
      <c r="CX605" s="160"/>
      <c r="CY605" s="160"/>
      <c r="CZ605" s="160"/>
      <c r="DA605" s="160"/>
      <c r="DB605" s="160"/>
      <c r="DC605" s="160"/>
      <c r="DD605" s="160"/>
      <c r="DE605" s="160"/>
      <c r="DF605" s="160"/>
      <c r="DG605" s="160"/>
      <c r="DH605" s="160"/>
      <c r="DI605" s="160"/>
      <c r="DJ605" s="160"/>
      <c r="DK605" s="160"/>
      <c r="DL605" s="160"/>
      <c r="DM605" s="160"/>
      <c r="DN605" s="160"/>
      <c r="DO605" s="160"/>
      <c r="DP605" s="160"/>
      <c r="DQ605" s="160"/>
      <c r="DR605" s="160"/>
      <c r="DS605" s="160"/>
      <c r="DT605" s="160"/>
      <c r="DU605" s="160"/>
      <c r="DV605" s="160"/>
      <c r="DW605" s="160"/>
      <c r="DX605" s="160"/>
      <c r="DY605" s="160"/>
      <c r="DZ605" s="160"/>
      <c r="EA605" s="160"/>
      <c r="EB605" s="160"/>
      <c r="EC605" s="160"/>
      <c r="ED605" s="160"/>
      <c r="EE605" s="160"/>
      <c r="EF605" s="160"/>
      <c r="EG605" s="160"/>
    </row>
    <row r="606" spans="28:137" s="162" customFormat="1">
      <c r="AB606" s="160"/>
      <c r="AC606" s="171"/>
      <c r="AD606" s="164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  <c r="BA606" s="160"/>
      <c r="BB606" s="160"/>
      <c r="BC606" s="160"/>
      <c r="BD606" s="160"/>
      <c r="BE606" s="160"/>
      <c r="BF606" s="160"/>
      <c r="BG606" s="160"/>
      <c r="BH606" s="160"/>
      <c r="BI606" s="160"/>
      <c r="BJ606" s="160"/>
      <c r="BK606" s="160"/>
      <c r="BL606" s="160"/>
      <c r="BM606" s="160"/>
      <c r="BN606" s="160"/>
      <c r="BO606" s="160"/>
      <c r="BP606" s="160"/>
      <c r="BQ606" s="160"/>
      <c r="BR606" s="160"/>
      <c r="BS606" s="160"/>
      <c r="BT606" s="160"/>
      <c r="BU606" s="160"/>
      <c r="BV606" s="160"/>
      <c r="BW606" s="160"/>
      <c r="BX606" s="160"/>
      <c r="BY606" s="160"/>
      <c r="BZ606" s="160"/>
      <c r="CA606" s="160"/>
      <c r="CB606" s="160"/>
      <c r="CC606" s="160"/>
      <c r="CD606" s="160"/>
      <c r="CE606" s="160"/>
      <c r="CF606" s="160"/>
      <c r="CG606" s="160"/>
      <c r="CH606" s="160"/>
      <c r="CI606" s="160"/>
      <c r="CJ606" s="160"/>
      <c r="CK606" s="160"/>
      <c r="CL606" s="160"/>
      <c r="CM606" s="160"/>
      <c r="CN606" s="160"/>
      <c r="CO606" s="160"/>
      <c r="CP606" s="160"/>
      <c r="CQ606" s="160"/>
      <c r="CR606" s="160"/>
      <c r="CS606" s="160"/>
      <c r="CT606" s="160"/>
      <c r="CU606" s="160"/>
      <c r="CV606" s="160"/>
      <c r="CW606" s="160"/>
      <c r="CX606" s="160"/>
      <c r="CY606" s="160"/>
      <c r="CZ606" s="160"/>
      <c r="DA606" s="160"/>
      <c r="DB606" s="160"/>
      <c r="DC606" s="160"/>
      <c r="DD606" s="160"/>
      <c r="DE606" s="160"/>
      <c r="DF606" s="160"/>
      <c r="DG606" s="160"/>
      <c r="DH606" s="160"/>
      <c r="DI606" s="160"/>
      <c r="DJ606" s="160"/>
      <c r="DK606" s="160"/>
      <c r="DL606" s="160"/>
      <c r="DM606" s="160"/>
      <c r="DN606" s="160"/>
      <c r="DO606" s="160"/>
      <c r="DP606" s="160"/>
      <c r="DQ606" s="160"/>
      <c r="DR606" s="160"/>
      <c r="DS606" s="160"/>
      <c r="DT606" s="160"/>
      <c r="DU606" s="160"/>
      <c r="DV606" s="160"/>
      <c r="DW606" s="160"/>
      <c r="DX606" s="160"/>
      <c r="DY606" s="160"/>
      <c r="DZ606" s="160"/>
      <c r="EA606" s="160"/>
      <c r="EB606" s="160"/>
      <c r="EC606" s="160"/>
      <c r="ED606" s="160"/>
      <c r="EE606" s="160"/>
      <c r="EF606" s="160"/>
      <c r="EG606" s="160"/>
    </row>
    <row r="607" spans="28:137" s="162" customFormat="1">
      <c r="AB607" s="160"/>
      <c r="AC607" s="171"/>
      <c r="AD607" s="164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  <c r="BA607" s="160"/>
      <c r="BB607" s="160"/>
      <c r="BC607" s="160"/>
      <c r="BD607" s="160"/>
      <c r="BE607" s="160"/>
      <c r="BF607" s="160"/>
      <c r="BG607" s="160"/>
      <c r="BH607" s="160"/>
      <c r="BI607" s="160"/>
      <c r="BJ607" s="160"/>
      <c r="BK607" s="160"/>
      <c r="BL607" s="160"/>
      <c r="BM607" s="160"/>
      <c r="BN607" s="160"/>
      <c r="BO607" s="160"/>
      <c r="BP607" s="160"/>
      <c r="BQ607" s="160"/>
      <c r="BR607" s="160"/>
      <c r="BS607" s="160"/>
      <c r="BT607" s="160"/>
      <c r="BU607" s="160"/>
      <c r="BV607" s="160"/>
      <c r="BW607" s="160"/>
      <c r="BX607" s="160"/>
      <c r="BY607" s="160"/>
      <c r="BZ607" s="160"/>
      <c r="CA607" s="160"/>
      <c r="CB607" s="160"/>
      <c r="CC607" s="160"/>
      <c r="CD607" s="160"/>
      <c r="CE607" s="160"/>
      <c r="CF607" s="160"/>
      <c r="CG607" s="160"/>
      <c r="CH607" s="160"/>
      <c r="CI607" s="160"/>
      <c r="CJ607" s="160"/>
      <c r="CK607" s="160"/>
      <c r="CL607" s="160"/>
      <c r="CM607" s="160"/>
      <c r="CN607" s="160"/>
      <c r="CO607" s="160"/>
      <c r="CP607" s="160"/>
      <c r="CQ607" s="160"/>
      <c r="CR607" s="160"/>
      <c r="CS607" s="160"/>
      <c r="CT607" s="160"/>
      <c r="CU607" s="160"/>
      <c r="CV607" s="160"/>
      <c r="CW607" s="160"/>
      <c r="CX607" s="160"/>
      <c r="CY607" s="160"/>
      <c r="CZ607" s="160"/>
      <c r="DA607" s="160"/>
      <c r="DB607" s="160"/>
      <c r="DC607" s="160"/>
      <c r="DD607" s="160"/>
      <c r="DE607" s="160"/>
      <c r="DF607" s="160"/>
      <c r="DG607" s="160"/>
      <c r="DH607" s="160"/>
      <c r="DI607" s="160"/>
      <c r="DJ607" s="160"/>
      <c r="DK607" s="160"/>
      <c r="DL607" s="160"/>
      <c r="DM607" s="160"/>
      <c r="DN607" s="160"/>
      <c r="DO607" s="160"/>
      <c r="DP607" s="160"/>
      <c r="DQ607" s="160"/>
      <c r="DR607" s="160"/>
      <c r="DS607" s="160"/>
      <c r="DT607" s="160"/>
      <c r="DU607" s="160"/>
      <c r="DV607" s="160"/>
      <c r="DW607" s="160"/>
      <c r="DX607" s="160"/>
      <c r="DY607" s="160"/>
      <c r="DZ607" s="160"/>
      <c r="EA607" s="160"/>
      <c r="EB607" s="160"/>
      <c r="EC607" s="160"/>
      <c r="ED607" s="160"/>
      <c r="EE607" s="160"/>
      <c r="EF607" s="160"/>
      <c r="EG607" s="160"/>
    </row>
    <row r="608" spans="28:137" s="162" customFormat="1">
      <c r="AB608" s="160"/>
      <c r="AC608" s="171"/>
      <c r="AD608" s="164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  <c r="BA608" s="160"/>
      <c r="BB608" s="160"/>
      <c r="BC608" s="160"/>
      <c r="BD608" s="160"/>
      <c r="BE608" s="160"/>
      <c r="BF608" s="160"/>
      <c r="BG608" s="160"/>
      <c r="BH608" s="160"/>
      <c r="BI608" s="160"/>
      <c r="BJ608" s="160"/>
      <c r="BK608" s="160"/>
      <c r="BL608" s="160"/>
      <c r="BM608" s="160"/>
      <c r="BN608" s="160"/>
      <c r="BO608" s="160"/>
      <c r="BP608" s="160"/>
      <c r="BQ608" s="160"/>
      <c r="BR608" s="160"/>
      <c r="BS608" s="160"/>
      <c r="BT608" s="160"/>
      <c r="BU608" s="160"/>
      <c r="BV608" s="160"/>
      <c r="BW608" s="160"/>
      <c r="BX608" s="160"/>
      <c r="BY608" s="160"/>
      <c r="BZ608" s="160"/>
      <c r="CA608" s="160"/>
      <c r="CB608" s="160"/>
      <c r="CC608" s="160"/>
      <c r="CD608" s="160"/>
      <c r="CE608" s="160"/>
      <c r="CF608" s="160"/>
      <c r="CG608" s="160"/>
      <c r="CH608" s="160"/>
      <c r="CI608" s="160"/>
      <c r="CJ608" s="160"/>
      <c r="CK608" s="160"/>
      <c r="CL608" s="160"/>
      <c r="CM608" s="160"/>
      <c r="CN608" s="160"/>
      <c r="CO608" s="160"/>
      <c r="CP608" s="160"/>
      <c r="CQ608" s="160"/>
      <c r="CR608" s="160"/>
      <c r="CS608" s="160"/>
      <c r="CT608" s="160"/>
      <c r="CU608" s="160"/>
      <c r="CV608" s="160"/>
      <c r="CW608" s="160"/>
      <c r="CX608" s="160"/>
      <c r="CY608" s="160"/>
      <c r="CZ608" s="160"/>
      <c r="DA608" s="160"/>
      <c r="DB608" s="160"/>
      <c r="DC608" s="160"/>
      <c r="DD608" s="160"/>
      <c r="DE608" s="160"/>
      <c r="DF608" s="160"/>
      <c r="DG608" s="160"/>
      <c r="DH608" s="160"/>
      <c r="DI608" s="160"/>
      <c r="DJ608" s="160"/>
      <c r="DK608" s="160"/>
      <c r="DL608" s="160"/>
      <c r="DM608" s="160"/>
      <c r="DN608" s="160"/>
      <c r="DO608" s="160"/>
      <c r="DP608" s="160"/>
      <c r="DQ608" s="160"/>
      <c r="DR608" s="160"/>
      <c r="DS608" s="160"/>
      <c r="DT608" s="160"/>
      <c r="DU608" s="160"/>
      <c r="DV608" s="160"/>
      <c r="DW608" s="160"/>
      <c r="DX608" s="160"/>
      <c r="DY608" s="160"/>
      <c r="DZ608" s="160"/>
      <c r="EA608" s="160"/>
      <c r="EB608" s="160"/>
      <c r="EC608" s="160"/>
      <c r="ED608" s="160"/>
      <c r="EE608" s="160"/>
      <c r="EF608" s="160"/>
      <c r="EG608" s="160"/>
    </row>
    <row r="609" spans="28:137" s="162" customFormat="1">
      <c r="AB609" s="160"/>
      <c r="AC609" s="171"/>
      <c r="AD609" s="164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  <c r="BA609" s="160"/>
      <c r="BB609" s="160"/>
      <c r="BC609" s="160"/>
      <c r="BD609" s="160"/>
      <c r="BE609" s="160"/>
      <c r="BF609" s="160"/>
      <c r="BG609" s="160"/>
      <c r="BH609" s="160"/>
      <c r="BI609" s="160"/>
      <c r="BJ609" s="160"/>
      <c r="BK609" s="160"/>
      <c r="BL609" s="160"/>
      <c r="BM609" s="160"/>
      <c r="BN609" s="160"/>
      <c r="BO609" s="160"/>
      <c r="BP609" s="160"/>
      <c r="BQ609" s="160"/>
      <c r="BR609" s="160"/>
      <c r="BS609" s="160"/>
      <c r="BT609" s="160"/>
      <c r="BU609" s="160"/>
      <c r="BV609" s="160"/>
      <c r="BW609" s="160"/>
      <c r="BX609" s="160"/>
      <c r="BY609" s="160"/>
      <c r="BZ609" s="160"/>
      <c r="CA609" s="160"/>
      <c r="CB609" s="160"/>
      <c r="CC609" s="160"/>
      <c r="CD609" s="160"/>
      <c r="CE609" s="160"/>
      <c r="CF609" s="160"/>
      <c r="CG609" s="160"/>
      <c r="CH609" s="160"/>
      <c r="CI609" s="160"/>
      <c r="CJ609" s="160"/>
      <c r="CK609" s="160"/>
      <c r="CL609" s="160"/>
      <c r="CM609" s="160"/>
      <c r="CN609" s="160"/>
      <c r="CO609" s="160"/>
      <c r="CP609" s="160"/>
      <c r="CQ609" s="160"/>
      <c r="CR609" s="160"/>
      <c r="CS609" s="160"/>
      <c r="CT609" s="160"/>
      <c r="CU609" s="160"/>
      <c r="CV609" s="160"/>
      <c r="CW609" s="160"/>
      <c r="CX609" s="160"/>
      <c r="CY609" s="160"/>
      <c r="CZ609" s="160"/>
      <c r="DA609" s="160"/>
      <c r="DB609" s="160"/>
      <c r="DC609" s="160"/>
      <c r="DD609" s="160"/>
      <c r="DE609" s="160"/>
      <c r="DF609" s="160"/>
      <c r="DG609" s="160"/>
      <c r="DH609" s="160"/>
      <c r="DI609" s="160"/>
      <c r="DJ609" s="160"/>
      <c r="DK609" s="160"/>
      <c r="DL609" s="160"/>
      <c r="DM609" s="160"/>
      <c r="DN609" s="160"/>
      <c r="DO609" s="160"/>
      <c r="DP609" s="160"/>
      <c r="DQ609" s="160"/>
      <c r="DR609" s="160"/>
      <c r="DS609" s="160"/>
      <c r="DT609" s="160"/>
      <c r="DU609" s="160"/>
      <c r="DV609" s="160"/>
      <c r="DW609" s="160"/>
      <c r="DX609" s="160"/>
      <c r="DY609" s="160"/>
      <c r="DZ609" s="160"/>
      <c r="EA609" s="160"/>
      <c r="EB609" s="160"/>
      <c r="EC609" s="160"/>
      <c r="ED609" s="160"/>
      <c r="EE609" s="160"/>
      <c r="EF609" s="160"/>
      <c r="EG609" s="160"/>
    </row>
    <row r="610" spans="28:137" s="162" customFormat="1">
      <c r="AB610" s="160"/>
      <c r="AC610" s="171"/>
      <c r="AD610" s="164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  <c r="BA610" s="160"/>
      <c r="BB610" s="160"/>
      <c r="BC610" s="160"/>
      <c r="BD610" s="160"/>
      <c r="BE610" s="160"/>
      <c r="BF610" s="160"/>
      <c r="BG610" s="160"/>
      <c r="BH610" s="160"/>
      <c r="BI610" s="160"/>
      <c r="BJ610" s="160"/>
      <c r="BK610" s="160"/>
      <c r="BL610" s="160"/>
      <c r="BM610" s="160"/>
      <c r="BN610" s="160"/>
      <c r="BO610" s="160"/>
      <c r="BP610" s="160"/>
      <c r="BQ610" s="160"/>
      <c r="BR610" s="160"/>
      <c r="BS610" s="160"/>
      <c r="BT610" s="160"/>
      <c r="BU610" s="160"/>
      <c r="BV610" s="160"/>
      <c r="BW610" s="160"/>
      <c r="BX610" s="160"/>
      <c r="BY610" s="160"/>
      <c r="BZ610" s="160"/>
      <c r="CA610" s="160"/>
      <c r="CB610" s="160"/>
      <c r="CC610" s="160"/>
      <c r="CD610" s="160"/>
      <c r="CE610" s="160"/>
      <c r="CF610" s="160"/>
      <c r="CG610" s="160"/>
      <c r="CH610" s="160"/>
      <c r="CI610" s="160"/>
      <c r="CJ610" s="160"/>
      <c r="CK610" s="160"/>
      <c r="CL610" s="160"/>
      <c r="CM610" s="160"/>
      <c r="CN610" s="160"/>
      <c r="CO610" s="160"/>
      <c r="CP610" s="160"/>
      <c r="CQ610" s="160"/>
      <c r="CR610" s="160"/>
      <c r="CS610" s="160"/>
      <c r="CT610" s="160"/>
      <c r="CU610" s="160"/>
      <c r="CV610" s="160"/>
      <c r="CW610" s="160"/>
      <c r="CX610" s="160"/>
      <c r="CY610" s="160"/>
      <c r="CZ610" s="160"/>
      <c r="DA610" s="160"/>
      <c r="DB610" s="160"/>
      <c r="DC610" s="160"/>
      <c r="DD610" s="160"/>
      <c r="DE610" s="160"/>
      <c r="DF610" s="160"/>
      <c r="DG610" s="160"/>
      <c r="DH610" s="160"/>
      <c r="DI610" s="160"/>
      <c r="DJ610" s="160"/>
      <c r="DK610" s="160"/>
      <c r="DL610" s="160"/>
      <c r="DM610" s="160"/>
      <c r="DN610" s="160"/>
      <c r="DO610" s="160"/>
      <c r="DP610" s="160"/>
      <c r="DQ610" s="160"/>
      <c r="DR610" s="160"/>
      <c r="DS610" s="160"/>
      <c r="DT610" s="160"/>
      <c r="DU610" s="160"/>
      <c r="DV610" s="160"/>
      <c r="DW610" s="160"/>
      <c r="DX610" s="160"/>
      <c r="DY610" s="160"/>
      <c r="DZ610" s="160"/>
      <c r="EA610" s="160"/>
      <c r="EB610" s="160"/>
      <c r="EC610" s="160"/>
      <c r="ED610" s="160"/>
      <c r="EE610" s="160"/>
      <c r="EF610" s="160"/>
      <c r="EG610" s="160"/>
    </row>
    <row r="611" spans="28:137" s="162" customFormat="1">
      <c r="AB611" s="160"/>
      <c r="AC611" s="171"/>
      <c r="AD611" s="164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  <c r="BA611" s="160"/>
      <c r="BB611" s="160"/>
      <c r="BC611" s="160"/>
      <c r="BD611" s="160"/>
      <c r="BE611" s="160"/>
      <c r="BF611" s="160"/>
      <c r="BG611" s="160"/>
      <c r="BH611" s="160"/>
      <c r="BI611" s="160"/>
      <c r="BJ611" s="160"/>
      <c r="BK611" s="160"/>
      <c r="BL611" s="160"/>
      <c r="BM611" s="160"/>
      <c r="BN611" s="160"/>
      <c r="BO611" s="160"/>
      <c r="BP611" s="160"/>
      <c r="BQ611" s="160"/>
      <c r="BR611" s="160"/>
      <c r="BS611" s="160"/>
      <c r="BT611" s="160"/>
      <c r="BU611" s="160"/>
      <c r="BV611" s="160"/>
      <c r="BW611" s="160"/>
      <c r="BX611" s="160"/>
      <c r="BY611" s="160"/>
      <c r="BZ611" s="160"/>
      <c r="CA611" s="160"/>
      <c r="CB611" s="160"/>
      <c r="CC611" s="160"/>
      <c r="CD611" s="160"/>
      <c r="CE611" s="160"/>
      <c r="CF611" s="160"/>
      <c r="CG611" s="160"/>
      <c r="CH611" s="160"/>
      <c r="CI611" s="160"/>
      <c r="CJ611" s="160"/>
      <c r="CK611" s="160"/>
      <c r="CL611" s="160"/>
      <c r="CM611" s="160"/>
      <c r="CN611" s="160"/>
      <c r="CO611" s="160"/>
      <c r="CP611" s="160"/>
      <c r="CQ611" s="160"/>
      <c r="CR611" s="160"/>
      <c r="CS611" s="160"/>
      <c r="CT611" s="160"/>
      <c r="CU611" s="160"/>
      <c r="CV611" s="160"/>
      <c r="CW611" s="160"/>
      <c r="CX611" s="160"/>
      <c r="CY611" s="160"/>
      <c r="CZ611" s="160"/>
      <c r="DA611" s="160"/>
      <c r="DB611" s="160"/>
      <c r="DC611" s="160"/>
      <c r="DD611" s="160"/>
      <c r="DE611" s="160"/>
      <c r="DF611" s="160"/>
      <c r="DG611" s="160"/>
      <c r="DH611" s="160"/>
      <c r="DI611" s="160"/>
      <c r="DJ611" s="160"/>
      <c r="DK611" s="160"/>
      <c r="DL611" s="160"/>
      <c r="DM611" s="160"/>
      <c r="DN611" s="160"/>
      <c r="DO611" s="160"/>
      <c r="DP611" s="160"/>
      <c r="DQ611" s="160"/>
      <c r="DR611" s="160"/>
      <c r="DS611" s="160"/>
      <c r="DT611" s="160"/>
      <c r="DU611" s="160"/>
      <c r="DV611" s="160"/>
      <c r="DW611" s="160"/>
      <c r="DX611" s="160"/>
      <c r="DY611" s="160"/>
      <c r="DZ611" s="160"/>
      <c r="EA611" s="160"/>
      <c r="EB611" s="160"/>
      <c r="EC611" s="160"/>
      <c r="ED611" s="160"/>
      <c r="EE611" s="160"/>
      <c r="EF611" s="160"/>
      <c r="EG611" s="160"/>
    </row>
    <row r="612" spans="28:137" s="162" customFormat="1">
      <c r="AB612" s="160"/>
      <c r="AC612" s="171"/>
      <c r="AD612" s="164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  <c r="BA612" s="160"/>
      <c r="BB612" s="160"/>
      <c r="BC612" s="160"/>
      <c r="BD612" s="160"/>
      <c r="BE612" s="160"/>
      <c r="BF612" s="160"/>
      <c r="BG612" s="160"/>
      <c r="BH612" s="160"/>
      <c r="BI612" s="160"/>
      <c r="BJ612" s="160"/>
      <c r="BK612" s="160"/>
      <c r="BL612" s="160"/>
      <c r="BM612" s="160"/>
      <c r="BN612" s="160"/>
      <c r="BO612" s="160"/>
      <c r="BP612" s="160"/>
      <c r="BQ612" s="160"/>
      <c r="BR612" s="160"/>
      <c r="BS612" s="160"/>
      <c r="BT612" s="160"/>
      <c r="BU612" s="160"/>
      <c r="BV612" s="160"/>
      <c r="BW612" s="160"/>
      <c r="BX612" s="160"/>
      <c r="BY612" s="160"/>
      <c r="BZ612" s="160"/>
      <c r="CA612" s="160"/>
      <c r="CB612" s="160"/>
      <c r="CC612" s="160"/>
      <c r="CD612" s="160"/>
      <c r="CE612" s="160"/>
      <c r="CF612" s="160"/>
      <c r="CG612" s="160"/>
      <c r="CH612" s="160"/>
      <c r="CI612" s="160"/>
      <c r="CJ612" s="160"/>
      <c r="CK612" s="160"/>
      <c r="CL612" s="160"/>
      <c r="CM612" s="160"/>
      <c r="CN612" s="160"/>
      <c r="CO612" s="160"/>
      <c r="CP612" s="160"/>
      <c r="CQ612" s="160"/>
      <c r="CR612" s="160"/>
      <c r="CS612" s="160"/>
      <c r="CT612" s="160"/>
      <c r="CU612" s="160"/>
      <c r="CV612" s="160"/>
      <c r="CW612" s="160"/>
      <c r="CX612" s="160"/>
      <c r="CY612" s="160"/>
      <c r="CZ612" s="160"/>
      <c r="DA612" s="160"/>
      <c r="DB612" s="160"/>
      <c r="DC612" s="160"/>
      <c r="DD612" s="160"/>
      <c r="DE612" s="160"/>
      <c r="DF612" s="160"/>
      <c r="DG612" s="160"/>
      <c r="DH612" s="160"/>
      <c r="DI612" s="160"/>
      <c r="DJ612" s="160"/>
      <c r="DK612" s="160"/>
      <c r="DL612" s="160"/>
      <c r="DM612" s="160"/>
      <c r="DN612" s="160"/>
      <c r="DO612" s="160"/>
      <c r="DP612" s="160"/>
      <c r="DQ612" s="160"/>
      <c r="DR612" s="160"/>
      <c r="DS612" s="160"/>
      <c r="DT612" s="160"/>
      <c r="DU612" s="160"/>
      <c r="DV612" s="160"/>
      <c r="DW612" s="160"/>
      <c r="DX612" s="160"/>
      <c r="DY612" s="160"/>
      <c r="DZ612" s="160"/>
      <c r="EA612" s="160"/>
      <c r="EB612" s="160"/>
      <c r="EC612" s="160"/>
      <c r="ED612" s="160"/>
      <c r="EE612" s="160"/>
      <c r="EF612" s="160"/>
      <c r="EG612" s="160"/>
    </row>
    <row r="613" spans="28:137" s="162" customFormat="1">
      <c r="AB613" s="160"/>
      <c r="AC613" s="171"/>
      <c r="AD613" s="164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  <c r="BA613" s="160"/>
      <c r="BB613" s="160"/>
      <c r="BC613" s="160"/>
      <c r="BD613" s="160"/>
      <c r="BE613" s="160"/>
      <c r="BF613" s="160"/>
      <c r="BG613" s="160"/>
      <c r="BH613" s="160"/>
      <c r="BI613" s="160"/>
      <c r="BJ613" s="160"/>
      <c r="BK613" s="160"/>
      <c r="BL613" s="160"/>
      <c r="BM613" s="160"/>
      <c r="BN613" s="160"/>
      <c r="BO613" s="160"/>
      <c r="BP613" s="160"/>
      <c r="BQ613" s="160"/>
      <c r="BR613" s="160"/>
      <c r="BS613" s="160"/>
      <c r="BT613" s="160"/>
      <c r="BU613" s="160"/>
      <c r="BV613" s="160"/>
      <c r="BW613" s="160"/>
      <c r="BX613" s="160"/>
      <c r="BY613" s="160"/>
      <c r="BZ613" s="160"/>
      <c r="CA613" s="160"/>
      <c r="CB613" s="160"/>
      <c r="CC613" s="160"/>
      <c r="CD613" s="160"/>
      <c r="CE613" s="160"/>
      <c r="CF613" s="160"/>
      <c r="CG613" s="160"/>
      <c r="CH613" s="160"/>
      <c r="CI613" s="160"/>
      <c r="CJ613" s="160"/>
      <c r="CK613" s="160"/>
      <c r="CL613" s="160"/>
      <c r="CM613" s="160"/>
      <c r="CN613" s="160"/>
      <c r="CO613" s="160"/>
      <c r="CP613" s="160"/>
      <c r="CQ613" s="160"/>
      <c r="CR613" s="160"/>
      <c r="CS613" s="160"/>
      <c r="CT613" s="160"/>
      <c r="CU613" s="160"/>
      <c r="CV613" s="160"/>
      <c r="CW613" s="160"/>
      <c r="CX613" s="160"/>
      <c r="CY613" s="160"/>
      <c r="CZ613" s="160"/>
      <c r="DA613" s="160"/>
      <c r="DB613" s="160"/>
      <c r="DC613" s="160"/>
      <c r="DD613" s="160"/>
      <c r="DE613" s="160"/>
      <c r="DF613" s="160"/>
      <c r="DG613" s="160"/>
      <c r="DH613" s="160"/>
      <c r="DI613" s="160"/>
      <c r="DJ613" s="160"/>
      <c r="DK613" s="160"/>
      <c r="DL613" s="160"/>
      <c r="DM613" s="160"/>
      <c r="DN613" s="160"/>
      <c r="DO613" s="160"/>
      <c r="DP613" s="160"/>
      <c r="DQ613" s="160"/>
      <c r="DR613" s="160"/>
      <c r="DS613" s="160"/>
      <c r="DT613" s="160"/>
      <c r="DU613" s="160"/>
      <c r="DV613" s="160"/>
      <c r="DW613" s="160"/>
      <c r="DX613" s="160"/>
      <c r="DY613" s="160"/>
      <c r="DZ613" s="160"/>
      <c r="EA613" s="160"/>
      <c r="EB613" s="160"/>
      <c r="EC613" s="160"/>
      <c r="ED613" s="160"/>
      <c r="EE613" s="160"/>
      <c r="EF613" s="160"/>
      <c r="EG613" s="160"/>
    </row>
    <row r="614" spans="28:137" s="162" customFormat="1">
      <c r="AB614" s="160"/>
      <c r="AC614" s="171"/>
      <c r="AD614" s="164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  <c r="BA614" s="160"/>
      <c r="BB614" s="160"/>
      <c r="BC614" s="160"/>
      <c r="BD614" s="160"/>
      <c r="BE614" s="160"/>
      <c r="BF614" s="160"/>
      <c r="BG614" s="160"/>
      <c r="BH614" s="160"/>
      <c r="BI614" s="160"/>
      <c r="BJ614" s="160"/>
      <c r="BK614" s="160"/>
      <c r="BL614" s="160"/>
      <c r="BM614" s="160"/>
      <c r="BN614" s="160"/>
      <c r="BO614" s="160"/>
      <c r="BP614" s="160"/>
      <c r="BQ614" s="160"/>
      <c r="BR614" s="160"/>
      <c r="BS614" s="160"/>
      <c r="BT614" s="160"/>
      <c r="BU614" s="160"/>
      <c r="BV614" s="160"/>
      <c r="BW614" s="160"/>
      <c r="BX614" s="160"/>
      <c r="BY614" s="160"/>
      <c r="BZ614" s="160"/>
      <c r="CA614" s="160"/>
      <c r="CB614" s="160"/>
      <c r="CC614" s="160"/>
      <c r="CD614" s="160"/>
      <c r="CE614" s="160"/>
      <c r="CF614" s="160"/>
      <c r="CG614" s="160"/>
      <c r="CH614" s="160"/>
      <c r="CI614" s="160"/>
      <c r="CJ614" s="160"/>
      <c r="CK614" s="160"/>
      <c r="CL614" s="160"/>
      <c r="CM614" s="160"/>
      <c r="CN614" s="160"/>
      <c r="CO614" s="160"/>
      <c r="CP614" s="160"/>
      <c r="CQ614" s="160"/>
      <c r="CR614" s="160"/>
      <c r="CS614" s="160"/>
      <c r="CT614" s="160"/>
      <c r="CU614" s="160"/>
      <c r="CV614" s="160"/>
      <c r="CW614" s="160"/>
      <c r="CX614" s="160"/>
      <c r="CY614" s="160"/>
      <c r="CZ614" s="160"/>
      <c r="DA614" s="160"/>
      <c r="DB614" s="160"/>
      <c r="DC614" s="160"/>
      <c r="DD614" s="160"/>
      <c r="DE614" s="160"/>
      <c r="DF614" s="160"/>
      <c r="DG614" s="160"/>
      <c r="DH614" s="160"/>
      <c r="DI614" s="160"/>
      <c r="DJ614" s="160"/>
      <c r="DK614" s="160"/>
      <c r="DL614" s="160"/>
      <c r="DM614" s="160"/>
      <c r="DN614" s="160"/>
      <c r="DO614" s="160"/>
      <c r="DP614" s="160"/>
      <c r="DQ614" s="160"/>
      <c r="DR614" s="160"/>
      <c r="DS614" s="160"/>
      <c r="DT614" s="160"/>
      <c r="DU614" s="160"/>
      <c r="DV614" s="160"/>
      <c r="DW614" s="160"/>
      <c r="DX614" s="160"/>
      <c r="DY614" s="160"/>
      <c r="DZ614" s="160"/>
      <c r="EA614" s="160"/>
      <c r="EB614" s="160"/>
      <c r="EC614" s="160"/>
      <c r="ED614" s="160"/>
      <c r="EE614" s="160"/>
      <c r="EF614" s="160"/>
      <c r="EG614" s="160"/>
    </row>
    <row r="615" spans="28:137" s="162" customFormat="1">
      <c r="AB615" s="160"/>
      <c r="AC615" s="171"/>
      <c r="AD615" s="164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  <c r="BA615" s="160"/>
      <c r="BB615" s="160"/>
      <c r="BC615" s="160"/>
      <c r="BD615" s="160"/>
      <c r="BE615" s="160"/>
      <c r="BF615" s="160"/>
      <c r="BG615" s="160"/>
      <c r="BH615" s="160"/>
      <c r="BI615" s="160"/>
      <c r="BJ615" s="160"/>
      <c r="BK615" s="160"/>
      <c r="BL615" s="160"/>
      <c r="BM615" s="160"/>
      <c r="BN615" s="160"/>
      <c r="BO615" s="160"/>
      <c r="BP615" s="160"/>
      <c r="BQ615" s="160"/>
      <c r="BR615" s="160"/>
      <c r="BS615" s="160"/>
      <c r="BT615" s="160"/>
      <c r="BU615" s="160"/>
      <c r="BV615" s="160"/>
      <c r="BW615" s="160"/>
      <c r="BX615" s="160"/>
      <c r="BY615" s="160"/>
      <c r="BZ615" s="160"/>
      <c r="CA615" s="160"/>
      <c r="CB615" s="160"/>
      <c r="CC615" s="160"/>
      <c r="CD615" s="160"/>
      <c r="CE615" s="160"/>
      <c r="CF615" s="160"/>
      <c r="CG615" s="160"/>
      <c r="CH615" s="160"/>
      <c r="CI615" s="160"/>
      <c r="CJ615" s="160"/>
      <c r="CK615" s="160"/>
      <c r="CL615" s="160"/>
      <c r="CM615" s="160"/>
      <c r="CN615" s="160"/>
      <c r="CO615" s="160"/>
      <c r="CP615" s="160"/>
      <c r="CQ615" s="160"/>
      <c r="CR615" s="160"/>
      <c r="CS615" s="160"/>
      <c r="CT615" s="160"/>
      <c r="CU615" s="160"/>
      <c r="CV615" s="160"/>
      <c r="CW615" s="160"/>
      <c r="CX615" s="160"/>
      <c r="CY615" s="160"/>
      <c r="CZ615" s="160"/>
      <c r="DA615" s="160"/>
      <c r="DB615" s="160"/>
      <c r="DC615" s="160"/>
      <c r="DD615" s="160"/>
      <c r="DE615" s="160"/>
      <c r="DF615" s="160"/>
      <c r="DG615" s="160"/>
      <c r="DH615" s="160"/>
      <c r="DI615" s="160"/>
      <c r="DJ615" s="160"/>
      <c r="DK615" s="160"/>
      <c r="DL615" s="160"/>
      <c r="DM615" s="160"/>
      <c r="DN615" s="160"/>
      <c r="DO615" s="160"/>
      <c r="DP615" s="160"/>
      <c r="DQ615" s="160"/>
      <c r="DR615" s="160"/>
      <c r="DS615" s="160"/>
      <c r="DT615" s="160"/>
      <c r="DU615" s="160"/>
      <c r="DV615" s="160"/>
      <c r="DW615" s="160"/>
      <c r="DX615" s="160"/>
      <c r="DY615" s="160"/>
      <c r="DZ615" s="160"/>
      <c r="EA615" s="160"/>
      <c r="EB615" s="160"/>
      <c r="EC615" s="160"/>
      <c r="ED615" s="160"/>
      <c r="EE615" s="160"/>
      <c r="EF615" s="160"/>
      <c r="EG615" s="160"/>
    </row>
    <row r="616" spans="28:137" s="162" customFormat="1">
      <c r="AB616" s="160"/>
      <c r="AC616" s="171"/>
      <c r="AD616" s="164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  <c r="BA616" s="160"/>
      <c r="BB616" s="160"/>
      <c r="BC616" s="160"/>
      <c r="BD616" s="160"/>
      <c r="BE616" s="160"/>
      <c r="BF616" s="160"/>
      <c r="BG616" s="160"/>
      <c r="BH616" s="160"/>
      <c r="BI616" s="160"/>
      <c r="BJ616" s="160"/>
      <c r="BK616" s="160"/>
      <c r="BL616" s="160"/>
      <c r="BM616" s="160"/>
      <c r="BN616" s="160"/>
      <c r="BO616" s="160"/>
      <c r="BP616" s="160"/>
      <c r="BQ616" s="160"/>
      <c r="BR616" s="160"/>
      <c r="BS616" s="160"/>
      <c r="BT616" s="160"/>
      <c r="BU616" s="160"/>
      <c r="BV616" s="160"/>
      <c r="BW616" s="160"/>
      <c r="BX616" s="160"/>
      <c r="BY616" s="160"/>
      <c r="BZ616" s="160"/>
      <c r="CA616" s="160"/>
      <c r="CB616" s="160"/>
      <c r="CC616" s="160"/>
      <c r="CD616" s="160"/>
      <c r="CE616" s="160"/>
      <c r="CF616" s="160"/>
      <c r="CG616" s="160"/>
      <c r="CH616" s="160"/>
      <c r="CI616" s="160"/>
      <c r="CJ616" s="160"/>
      <c r="CK616" s="160"/>
      <c r="CL616" s="160"/>
      <c r="CM616" s="160"/>
      <c r="CN616" s="160"/>
      <c r="CO616" s="160"/>
      <c r="CP616" s="160"/>
      <c r="CQ616" s="160"/>
      <c r="CR616" s="160"/>
      <c r="CS616" s="160"/>
      <c r="CT616" s="160"/>
      <c r="CU616" s="160"/>
      <c r="CV616" s="160"/>
      <c r="CW616" s="160"/>
      <c r="CX616" s="160"/>
      <c r="CY616" s="160"/>
      <c r="CZ616" s="160"/>
      <c r="DA616" s="160"/>
      <c r="DB616" s="160"/>
      <c r="DC616" s="160"/>
      <c r="DD616" s="160"/>
      <c r="DE616" s="160"/>
      <c r="DF616" s="160"/>
      <c r="DG616" s="160"/>
      <c r="DH616" s="160"/>
      <c r="DI616" s="160"/>
      <c r="DJ616" s="160"/>
      <c r="DK616" s="160"/>
      <c r="DL616" s="160"/>
      <c r="DM616" s="160"/>
      <c r="DN616" s="160"/>
      <c r="DO616" s="160"/>
      <c r="DP616" s="160"/>
      <c r="DQ616" s="160"/>
      <c r="DR616" s="160"/>
      <c r="DS616" s="160"/>
      <c r="DT616" s="160"/>
      <c r="DU616" s="160"/>
      <c r="DV616" s="160"/>
      <c r="DW616" s="160"/>
      <c r="DX616" s="160"/>
      <c r="DY616" s="160"/>
      <c r="DZ616" s="160"/>
      <c r="EA616" s="160"/>
      <c r="EB616" s="160"/>
      <c r="EC616" s="160"/>
      <c r="ED616" s="160"/>
      <c r="EE616" s="160"/>
      <c r="EF616" s="160"/>
      <c r="EG616" s="160"/>
    </row>
    <row r="617" spans="28:137" s="162" customFormat="1">
      <c r="AB617" s="160"/>
      <c r="AC617" s="171"/>
      <c r="AD617" s="164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  <c r="BA617" s="160"/>
      <c r="BB617" s="160"/>
      <c r="BC617" s="160"/>
      <c r="BD617" s="160"/>
      <c r="BE617" s="160"/>
      <c r="BF617" s="160"/>
      <c r="BG617" s="160"/>
      <c r="BH617" s="160"/>
      <c r="BI617" s="160"/>
      <c r="BJ617" s="160"/>
      <c r="BK617" s="160"/>
      <c r="BL617" s="160"/>
      <c r="BM617" s="160"/>
      <c r="BN617" s="160"/>
      <c r="BO617" s="160"/>
      <c r="BP617" s="160"/>
      <c r="BQ617" s="160"/>
      <c r="BR617" s="160"/>
      <c r="BS617" s="160"/>
      <c r="BT617" s="160"/>
      <c r="BU617" s="160"/>
      <c r="BV617" s="160"/>
      <c r="BW617" s="160"/>
      <c r="BX617" s="160"/>
      <c r="BY617" s="160"/>
      <c r="BZ617" s="160"/>
      <c r="CA617" s="160"/>
      <c r="CB617" s="160"/>
      <c r="CC617" s="160"/>
      <c r="CD617" s="160"/>
      <c r="CE617" s="160"/>
      <c r="CF617" s="160"/>
      <c r="CG617" s="160"/>
      <c r="CH617" s="160"/>
      <c r="CI617" s="160"/>
      <c r="CJ617" s="160"/>
      <c r="CK617" s="160"/>
      <c r="CL617" s="160"/>
      <c r="CM617" s="160"/>
      <c r="CN617" s="160"/>
      <c r="CO617" s="160"/>
      <c r="CP617" s="160"/>
      <c r="CQ617" s="160"/>
      <c r="CR617" s="160"/>
      <c r="CS617" s="160"/>
      <c r="CT617" s="160"/>
      <c r="CU617" s="160"/>
      <c r="CV617" s="160"/>
      <c r="CW617" s="160"/>
      <c r="CX617" s="160"/>
      <c r="CY617" s="160"/>
      <c r="CZ617" s="160"/>
      <c r="DA617" s="160"/>
      <c r="DB617" s="160"/>
      <c r="DC617" s="160"/>
      <c r="DD617" s="160"/>
      <c r="DE617" s="160"/>
      <c r="DF617" s="160"/>
      <c r="DG617" s="160"/>
      <c r="DH617" s="160"/>
      <c r="DI617" s="160"/>
      <c r="DJ617" s="160"/>
      <c r="DK617" s="160"/>
      <c r="DL617" s="160"/>
      <c r="DM617" s="160"/>
      <c r="DN617" s="160"/>
      <c r="DO617" s="160"/>
      <c r="DP617" s="160"/>
      <c r="DQ617" s="160"/>
      <c r="DR617" s="160"/>
      <c r="DS617" s="160"/>
      <c r="DT617" s="160"/>
      <c r="DU617" s="160"/>
      <c r="DV617" s="160"/>
      <c r="DW617" s="160"/>
      <c r="DX617" s="160"/>
      <c r="DY617" s="160"/>
      <c r="DZ617" s="160"/>
      <c r="EA617" s="160"/>
      <c r="EB617" s="160"/>
      <c r="EC617" s="160"/>
      <c r="ED617" s="160"/>
      <c r="EE617" s="160"/>
      <c r="EF617" s="160"/>
      <c r="EG617" s="160"/>
    </row>
    <row r="618" spans="28:137" s="162" customFormat="1">
      <c r="AB618" s="160"/>
      <c r="AC618" s="171"/>
      <c r="AD618" s="164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  <c r="BA618" s="160"/>
      <c r="BB618" s="160"/>
      <c r="BC618" s="160"/>
      <c r="BD618" s="160"/>
      <c r="BE618" s="160"/>
      <c r="BF618" s="160"/>
      <c r="BG618" s="160"/>
      <c r="BH618" s="160"/>
      <c r="BI618" s="160"/>
      <c r="BJ618" s="160"/>
      <c r="BK618" s="160"/>
      <c r="BL618" s="160"/>
      <c r="BM618" s="160"/>
      <c r="BN618" s="160"/>
      <c r="BO618" s="160"/>
      <c r="BP618" s="160"/>
      <c r="BQ618" s="160"/>
      <c r="BR618" s="160"/>
      <c r="BS618" s="160"/>
      <c r="BT618" s="160"/>
      <c r="BU618" s="160"/>
      <c r="BV618" s="160"/>
      <c r="BW618" s="160"/>
      <c r="BX618" s="160"/>
      <c r="BY618" s="160"/>
      <c r="BZ618" s="160"/>
      <c r="CA618" s="160"/>
      <c r="CB618" s="160"/>
      <c r="CC618" s="160"/>
      <c r="CD618" s="160"/>
      <c r="CE618" s="160"/>
      <c r="CF618" s="160"/>
      <c r="CG618" s="160"/>
      <c r="CH618" s="160"/>
      <c r="CI618" s="160"/>
      <c r="CJ618" s="160"/>
      <c r="CK618" s="160"/>
      <c r="CL618" s="160"/>
      <c r="CM618" s="160"/>
      <c r="CN618" s="160"/>
      <c r="CO618" s="160"/>
      <c r="CP618" s="160"/>
      <c r="CQ618" s="160"/>
      <c r="CR618" s="160"/>
      <c r="CS618" s="160"/>
      <c r="CT618" s="160"/>
      <c r="CU618" s="160"/>
      <c r="CV618" s="160"/>
      <c r="CW618" s="160"/>
      <c r="CX618" s="160"/>
      <c r="CY618" s="160"/>
      <c r="CZ618" s="160"/>
      <c r="DA618" s="160"/>
      <c r="DB618" s="160"/>
      <c r="DC618" s="160"/>
      <c r="DD618" s="160"/>
      <c r="DE618" s="160"/>
      <c r="DF618" s="160"/>
      <c r="DG618" s="160"/>
      <c r="DH618" s="160"/>
      <c r="DI618" s="160"/>
      <c r="DJ618" s="160"/>
      <c r="DK618" s="160"/>
      <c r="DL618" s="160"/>
      <c r="DM618" s="160"/>
      <c r="DN618" s="160"/>
      <c r="DO618" s="160"/>
      <c r="DP618" s="160"/>
      <c r="DQ618" s="160"/>
      <c r="DR618" s="160"/>
      <c r="DS618" s="160"/>
      <c r="DT618" s="160"/>
      <c r="DU618" s="160"/>
      <c r="DV618" s="160"/>
      <c r="DW618" s="160"/>
      <c r="DX618" s="160"/>
      <c r="DY618" s="160"/>
      <c r="DZ618" s="160"/>
      <c r="EA618" s="160"/>
      <c r="EB618" s="160"/>
      <c r="EC618" s="160"/>
      <c r="ED618" s="160"/>
      <c r="EE618" s="160"/>
      <c r="EF618" s="160"/>
      <c r="EG618" s="160"/>
    </row>
    <row r="619" spans="28:137" s="162" customFormat="1">
      <c r="AB619" s="160"/>
      <c r="AC619" s="171"/>
      <c r="AD619" s="164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  <c r="BA619" s="160"/>
      <c r="BB619" s="160"/>
      <c r="BC619" s="160"/>
      <c r="BD619" s="160"/>
      <c r="BE619" s="160"/>
      <c r="BF619" s="160"/>
      <c r="BG619" s="160"/>
      <c r="BH619" s="160"/>
      <c r="BI619" s="160"/>
      <c r="BJ619" s="160"/>
      <c r="BK619" s="160"/>
      <c r="BL619" s="160"/>
      <c r="BM619" s="160"/>
      <c r="BN619" s="160"/>
      <c r="BO619" s="160"/>
      <c r="BP619" s="160"/>
      <c r="BQ619" s="160"/>
      <c r="BR619" s="160"/>
      <c r="BS619" s="160"/>
      <c r="BT619" s="160"/>
      <c r="BU619" s="160"/>
      <c r="BV619" s="160"/>
      <c r="BW619" s="160"/>
      <c r="BX619" s="160"/>
      <c r="BY619" s="160"/>
      <c r="BZ619" s="160"/>
      <c r="CA619" s="160"/>
      <c r="CB619" s="160"/>
      <c r="CC619" s="160"/>
      <c r="CD619" s="160"/>
      <c r="CE619" s="160"/>
      <c r="CF619" s="160"/>
      <c r="CG619" s="160"/>
      <c r="CH619" s="160"/>
      <c r="CI619" s="160"/>
      <c r="CJ619" s="160"/>
      <c r="CK619" s="160"/>
      <c r="CL619" s="160"/>
      <c r="CM619" s="160"/>
      <c r="CN619" s="160"/>
      <c r="CO619" s="160"/>
      <c r="CP619" s="160"/>
      <c r="CQ619" s="160"/>
      <c r="CR619" s="160"/>
      <c r="CS619" s="160"/>
      <c r="CT619" s="160"/>
      <c r="CU619" s="160"/>
      <c r="CV619" s="160"/>
      <c r="CW619" s="160"/>
      <c r="CX619" s="160"/>
      <c r="CY619" s="160"/>
      <c r="CZ619" s="160"/>
      <c r="DA619" s="160"/>
      <c r="DB619" s="160"/>
      <c r="DC619" s="160"/>
      <c r="DD619" s="160"/>
      <c r="DE619" s="160"/>
      <c r="DF619" s="160"/>
      <c r="DG619" s="160"/>
      <c r="DH619" s="160"/>
      <c r="DI619" s="160"/>
      <c r="DJ619" s="160"/>
      <c r="DK619" s="160"/>
      <c r="DL619" s="160"/>
      <c r="DM619" s="160"/>
      <c r="DN619" s="160"/>
      <c r="DO619" s="160"/>
      <c r="DP619" s="160"/>
      <c r="DQ619" s="160"/>
      <c r="DR619" s="160"/>
      <c r="DS619" s="160"/>
      <c r="DT619" s="160"/>
      <c r="DU619" s="160"/>
      <c r="DV619" s="160"/>
      <c r="DW619" s="160"/>
      <c r="DX619" s="160"/>
      <c r="DY619" s="160"/>
      <c r="DZ619" s="160"/>
      <c r="EA619" s="160"/>
      <c r="EB619" s="160"/>
      <c r="EC619" s="160"/>
      <c r="ED619" s="160"/>
      <c r="EE619" s="160"/>
      <c r="EF619" s="160"/>
      <c r="EG619" s="160"/>
    </row>
    <row r="620" spans="28:137" s="162" customFormat="1">
      <c r="AB620" s="160"/>
      <c r="AC620" s="171"/>
      <c r="AD620" s="164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  <c r="BA620" s="160"/>
      <c r="BB620" s="160"/>
      <c r="BC620" s="160"/>
      <c r="BD620" s="160"/>
      <c r="BE620" s="160"/>
      <c r="BF620" s="160"/>
      <c r="BG620" s="160"/>
      <c r="BH620" s="160"/>
      <c r="BI620" s="160"/>
      <c r="BJ620" s="160"/>
      <c r="BK620" s="160"/>
      <c r="BL620" s="160"/>
      <c r="BM620" s="160"/>
      <c r="BN620" s="160"/>
      <c r="BO620" s="160"/>
      <c r="BP620" s="160"/>
      <c r="BQ620" s="160"/>
      <c r="BR620" s="160"/>
      <c r="BS620" s="160"/>
      <c r="BT620" s="160"/>
      <c r="BU620" s="160"/>
      <c r="BV620" s="160"/>
      <c r="BW620" s="160"/>
      <c r="BX620" s="160"/>
      <c r="BY620" s="160"/>
      <c r="BZ620" s="160"/>
      <c r="CA620" s="160"/>
      <c r="CB620" s="160"/>
      <c r="CC620" s="160"/>
      <c r="CD620" s="160"/>
      <c r="CE620" s="160"/>
      <c r="CF620" s="160"/>
      <c r="CG620" s="160"/>
      <c r="CH620" s="160"/>
      <c r="CI620" s="160"/>
      <c r="CJ620" s="160"/>
      <c r="CK620" s="160"/>
      <c r="CL620" s="160"/>
      <c r="CM620" s="160"/>
      <c r="CN620" s="160"/>
      <c r="CO620" s="160"/>
      <c r="CP620" s="160"/>
      <c r="CQ620" s="160"/>
      <c r="CR620" s="160"/>
      <c r="CS620" s="160"/>
      <c r="CT620" s="160"/>
      <c r="CU620" s="160"/>
      <c r="CV620" s="160"/>
      <c r="CW620" s="160"/>
      <c r="CX620" s="160"/>
      <c r="CY620" s="160"/>
      <c r="CZ620" s="160"/>
      <c r="DA620" s="160"/>
      <c r="DB620" s="160"/>
      <c r="DC620" s="160"/>
      <c r="DD620" s="160"/>
      <c r="DE620" s="160"/>
      <c r="DF620" s="160"/>
      <c r="DG620" s="160"/>
      <c r="DH620" s="160"/>
      <c r="DI620" s="160"/>
      <c r="DJ620" s="160"/>
      <c r="DK620" s="160"/>
      <c r="DL620" s="160"/>
      <c r="DM620" s="160"/>
      <c r="DN620" s="160"/>
      <c r="DO620" s="160"/>
      <c r="DP620" s="160"/>
      <c r="DQ620" s="160"/>
      <c r="DR620" s="160"/>
      <c r="DS620" s="160"/>
      <c r="DT620" s="160"/>
      <c r="DU620" s="160"/>
      <c r="DV620" s="160"/>
      <c r="DW620" s="160"/>
      <c r="DX620" s="160"/>
      <c r="DY620" s="160"/>
      <c r="DZ620" s="160"/>
      <c r="EA620" s="160"/>
      <c r="EB620" s="160"/>
      <c r="EC620" s="160"/>
      <c r="ED620" s="160"/>
      <c r="EE620" s="160"/>
      <c r="EF620" s="160"/>
      <c r="EG620" s="160"/>
    </row>
    <row r="621" spans="28:137" s="162" customFormat="1">
      <c r="AB621" s="160"/>
      <c r="AC621" s="171"/>
      <c r="AD621" s="164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160"/>
      <c r="BB621" s="160"/>
      <c r="BC621" s="160"/>
      <c r="BD621" s="160"/>
      <c r="BE621" s="160"/>
      <c r="BF621" s="160"/>
      <c r="BG621" s="160"/>
      <c r="BH621" s="160"/>
      <c r="BI621" s="160"/>
      <c r="BJ621" s="160"/>
      <c r="BK621" s="160"/>
      <c r="BL621" s="160"/>
      <c r="BM621" s="160"/>
      <c r="BN621" s="160"/>
      <c r="BO621" s="160"/>
      <c r="BP621" s="160"/>
      <c r="BQ621" s="160"/>
      <c r="BR621" s="160"/>
      <c r="BS621" s="160"/>
      <c r="BT621" s="160"/>
      <c r="BU621" s="160"/>
      <c r="BV621" s="160"/>
      <c r="BW621" s="160"/>
      <c r="BX621" s="160"/>
      <c r="BY621" s="160"/>
      <c r="BZ621" s="160"/>
      <c r="CA621" s="160"/>
      <c r="CB621" s="160"/>
      <c r="CC621" s="160"/>
      <c r="CD621" s="160"/>
      <c r="CE621" s="160"/>
      <c r="CF621" s="160"/>
      <c r="CG621" s="160"/>
      <c r="CH621" s="160"/>
      <c r="CI621" s="160"/>
      <c r="CJ621" s="160"/>
      <c r="CK621" s="160"/>
      <c r="CL621" s="160"/>
      <c r="CM621" s="160"/>
      <c r="CN621" s="160"/>
      <c r="CO621" s="160"/>
      <c r="CP621" s="160"/>
      <c r="CQ621" s="160"/>
      <c r="CR621" s="160"/>
      <c r="CS621" s="160"/>
      <c r="CT621" s="160"/>
      <c r="CU621" s="160"/>
      <c r="CV621" s="160"/>
      <c r="CW621" s="160"/>
      <c r="CX621" s="160"/>
      <c r="CY621" s="160"/>
      <c r="CZ621" s="160"/>
      <c r="DA621" s="160"/>
      <c r="DB621" s="160"/>
      <c r="DC621" s="160"/>
      <c r="DD621" s="160"/>
      <c r="DE621" s="160"/>
      <c r="DF621" s="160"/>
      <c r="DG621" s="160"/>
      <c r="DH621" s="160"/>
      <c r="DI621" s="160"/>
      <c r="DJ621" s="160"/>
      <c r="DK621" s="160"/>
      <c r="DL621" s="160"/>
      <c r="DM621" s="160"/>
      <c r="DN621" s="160"/>
      <c r="DO621" s="160"/>
      <c r="DP621" s="160"/>
      <c r="DQ621" s="160"/>
      <c r="DR621" s="160"/>
      <c r="DS621" s="160"/>
      <c r="DT621" s="160"/>
      <c r="DU621" s="160"/>
      <c r="DV621" s="160"/>
      <c r="DW621" s="160"/>
      <c r="DX621" s="160"/>
      <c r="DY621" s="160"/>
      <c r="DZ621" s="160"/>
      <c r="EA621" s="160"/>
      <c r="EB621" s="160"/>
      <c r="EC621" s="160"/>
      <c r="ED621" s="160"/>
      <c r="EE621" s="160"/>
      <c r="EF621" s="160"/>
      <c r="EG621" s="160"/>
    </row>
    <row r="622" spans="28:137" s="162" customFormat="1">
      <c r="AB622" s="160"/>
      <c r="AC622" s="171"/>
      <c r="AD622" s="164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160"/>
      <c r="BB622" s="160"/>
      <c r="BC622" s="160"/>
      <c r="BD622" s="160"/>
      <c r="BE622" s="160"/>
      <c r="BF622" s="160"/>
      <c r="BG622" s="160"/>
      <c r="BH622" s="160"/>
      <c r="BI622" s="160"/>
      <c r="BJ622" s="160"/>
      <c r="BK622" s="160"/>
      <c r="BL622" s="160"/>
      <c r="BM622" s="160"/>
      <c r="BN622" s="160"/>
      <c r="BO622" s="160"/>
      <c r="BP622" s="160"/>
      <c r="BQ622" s="160"/>
      <c r="BR622" s="160"/>
      <c r="BS622" s="160"/>
      <c r="BT622" s="160"/>
      <c r="BU622" s="160"/>
      <c r="BV622" s="160"/>
      <c r="BW622" s="160"/>
      <c r="BX622" s="160"/>
      <c r="BY622" s="160"/>
      <c r="BZ622" s="160"/>
      <c r="CA622" s="160"/>
      <c r="CB622" s="160"/>
      <c r="CC622" s="160"/>
      <c r="CD622" s="160"/>
      <c r="CE622" s="160"/>
      <c r="CF622" s="160"/>
      <c r="CG622" s="160"/>
      <c r="CH622" s="160"/>
      <c r="CI622" s="160"/>
      <c r="CJ622" s="160"/>
      <c r="CK622" s="160"/>
      <c r="CL622" s="160"/>
      <c r="CM622" s="160"/>
      <c r="CN622" s="160"/>
      <c r="CO622" s="160"/>
      <c r="CP622" s="160"/>
      <c r="CQ622" s="160"/>
      <c r="CR622" s="160"/>
      <c r="CS622" s="160"/>
      <c r="CT622" s="160"/>
      <c r="CU622" s="160"/>
      <c r="CV622" s="160"/>
      <c r="CW622" s="160"/>
      <c r="CX622" s="160"/>
      <c r="CY622" s="160"/>
      <c r="CZ622" s="160"/>
      <c r="DA622" s="160"/>
      <c r="DB622" s="160"/>
      <c r="DC622" s="160"/>
      <c r="DD622" s="160"/>
      <c r="DE622" s="160"/>
      <c r="DF622" s="160"/>
      <c r="DG622" s="160"/>
      <c r="DH622" s="160"/>
      <c r="DI622" s="160"/>
      <c r="DJ622" s="160"/>
      <c r="DK622" s="160"/>
      <c r="DL622" s="160"/>
      <c r="DM622" s="160"/>
      <c r="DN622" s="160"/>
      <c r="DO622" s="160"/>
      <c r="DP622" s="160"/>
      <c r="DQ622" s="160"/>
      <c r="DR622" s="160"/>
      <c r="DS622" s="160"/>
      <c r="DT622" s="160"/>
      <c r="DU622" s="160"/>
      <c r="DV622" s="160"/>
      <c r="DW622" s="160"/>
      <c r="DX622" s="160"/>
      <c r="DY622" s="160"/>
      <c r="DZ622" s="160"/>
      <c r="EA622" s="160"/>
      <c r="EB622" s="160"/>
      <c r="EC622" s="160"/>
      <c r="ED622" s="160"/>
      <c r="EE622" s="160"/>
      <c r="EF622" s="160"/>
      <c r="EG622" s="160"/>
    </row>
    <row r="623" spans="28:137" s="162" customFormat="1">
      <c r="AB623" s="160"/>
      <c r="AC623" s="171"/>
      <c r="AD623" s="164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160"/>
      <c r="BB623" s="160"/>
      <c r="BC623" s="160"/>
      <c r="BD623" s="160"/>
      <c r="BE623" s="160"/>
      <c r="BF623" s="160"/>
      <c r="BG623" s="160"/>
      <c r="BH623" s="160"/>
      <c r="BI623" s="160"/>
      <c r="BJ623" s="160"/>
      <c r="BK623" s="160"/>
      <c r="BL623" s="160"/>
      <c r="BM623" s="160"/>
      <c r="BN623" s="160"/>
      <c r="BO623" s="160"/>
      <c r="BP623" s="160"/>
      <c r="BQ623" s="160"/>
      <c r="BR623" s="160"/>
      <c r="BS623" s="160"/>
      <c r="BT623" s="160"/>
      <c r="BU623" s="160"/>
      <c r="BV623" s="160"/>
      <c r="BW623" s="160"/>
      <c r="BX623" s="160"/>
      <c r="BY623" s="160"/>
      <c r="BZ623" s="160"/>
      <c r="CA623" s="160"/>
      <c r="CB623" s="160"/>
      <c r="CC623" s="160"/>
      <c r="CD623" s="160"/>
      <c r="CE623" s="160"/>
      <c r="CF623" s="160"/>
      <c r="CG623" s="160"/>
      <c r="CH623" s="160"/>
      <c r="CI623" s="160"/>
      <c r="CJ623" s="160"/>
      <c r="CK623" s="160"/>
      <c r="CL623" s="160"/>
      <c r="CM623" s="160"/>
      <c r="CN623" s="160"/>
      <c r="CO623" s="160"/>
      <c r="CP623" s="160"/>
      <c r="CQ623" s="160"/>
      <c r="CR623" s="160"/>
      <c r="CS623" s="160"/>
      <c r="CT623" s="160"/>
      <c r="CU623" s="160"/>
      <c r="CV623" s="160"/>
      <c r="CW623" s="160"/>
      <c r="CX623" s="160"/>
      <c r="CY623" s="160"/>
      <c r="CZ623" s="160"/>
      <c r="DA623" s="160"/>
      <c r="DB623" s="160"/>
      <c r="DC623" s="160"/>
      <c r="DD623" s="160"/>
      <c r="DE623" s="160"/>
      <c r="DF623" s="160"/>
      <c r="DG623" s="160"/>
      <c r="DH623" s="160"/>
      <c r="DI623" s="160"/>
      <c r="DJ623" s="160"/>
      <c r="DK623" s="160"/>
      <c r="DL623" s="160"/>
      <c r="DM623" s="160"/>
      <c r="DN623" s="160"/>
      <c r="DO623" s="160"/>
      <c r="DP623" s="160"/>
      <c r="DQ623" s="160"/>
      <c r="DR623" s="160"/>
      <c r="DS623" s="160"/>
      <c r="DT623" s="160"/>
      <c r="DU623" s="160"/>
      <c r="DV623" s="160"/>
      <c r="DW623" s="160"/>
      <c r="DX623" s="160"/>
      <c r="DY623" s="160"/>
      <c r="DZ623" s="160"/>
      <c r="EA623" s="160"/>
      <c r="EB623" s="160"/>
      <c r="EC623" s="160"/>
      <c r="ED623" s="160"/>
      <c r="EE623" s="160"/>
      <c r="EF623" s="160"/>
      <c r="EG623" s="160"/>
    </row>
    <row r="624" spans="28:137" s="162" customFormat="1">
      <c r="AB624" s="160"/>
      <c r="AC624" s="171"/>
      <c r="AD624" s="164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  <c r="BA624" s="160"/>
      <c r="BB624" s="160"/>
      <c r="BC624" s="160"/>
      <c r="BD624" s="160"/>
      <c r="BE624" s="160"/>
      <c r="BF624" s="160"/>
      <c r="BG624" s="160"/>
      <c r="BH624" s="160"/>
      <c r="BI624" s="160"/>
      <c r="BJ624" s="160"/>
      <c r="BK624" s="160"/>
      <c r="BL624" s="160"/>
      <c r="BM624" s="160"/>
      <c r="BN624" s="160"/>
      <c r="BO624" s="160"/>
      <c r="BP624" s="160"/>
      <c r="BQ624" s="160"/>
      <c r="BR624" s="160"/>
      <c r="BS624" s="160"/>
      <c r="BT624" s="160"/>
      <c r="BU624" s="160"/>
      <c r="BV624" s="160"/>
      <c r="BW624" s="160"/>
      <c r="BX624" s="160"/>
      <c r="BY624" s="160"/>
      <c r="BZ624" s="160"/>
      <c r="CA624" s="160"/>
      <c r="CB624" s="160"/>
      <c r="CC624" s="160"/>
      <c r="CD624" s="160"/>
      <c r="CE624" s="160"/>
      <c r="CF624" s="160"/>
      <c r="CG624" s="160"/>
      <c r="CH624" s="160"/>
      <c r="CI624" s="160"/>
      <c r="CJ624" s="160"/>
      <c r="CK624" s="160"/>
      <c r="CL624" s="160"/>
      <c r="CM624" s="160"/>
      <c r="CN624" s="160"/>
      <c r="CO624" s="160"/>
      <c r="CP624" s="160"/>
      <c r="CQ624" s="160"/>
      <c r="CR624" s="160"/>
      <c r="CS624" s="160"/>
      <c r="CT624" s="160"/>
      <c r="CU624" s="160"/>
      <c r="CV624" s="160"/>
      <c r="CW624" s="160"/>
      <c r="CX624" s="160"/>
      <c r="CY624" s="160"/>
      <c r="CZ624" s="160"/>
      <c r="DA624" s="160"/>
      <c r="DB624" s="160"/>
      <c r="DC624" s="160"/>
      <c r="DD624" s="160"/>
      <c r="DE624" s="160"/>
      <c r="DF624" s="160"/>
      <c r="DG624" s="160"/>
      <c r="DH624" s="160"/>
      <c r="DI624" s="160"/>
      <c r="DJ624" s="160"/>
      <c r="DK624" s="160"/>
      <c r="DL624" s="160"/>
      <c r="DM624" s="160"/>
      <c r="DN624" s="160"/>
      <c r="DO624" s="160"/>
      <c r="DP624" s="160"/>
      <c r="DQ624" s="160"/>
      <c r="DR624" s="160"/>
      <c r="DS624" s="160"/>
      <c r="DT624" s="160"/>
      <c r="DU624" s="160"/>
      <c r="DV624" s="160"/>
      <c r="DW624" s="160"/>
      <c r="DX624" s="160"/>
      <c r="DY624" s="160"/>
      <c r="DZ624" s="160"/>
      <c r="EA624" s="160"/>
      <c r="EB624" s="160"/>
      <c r="EC624" s="160"/>
      <c r="ED624" s="160"/>
      <c r="EE624" s="160"/>
      <c r="EF624" s="160"/>
      <c r="EG624" s="160"/>
    </row>
    <row r="625" spans="28:137" s="162" customFormat="1">
      <c r="AB625" s="160"/>
      <c r="AC625" s="171"/>
      <c r="AD625" s="164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  <c r="BA625" s="160"/>
      <c r="BB625" s="160"/>
      <c r="BC625" s="160"/>
      <c r="BD625" s="160"/>
      <c r="BE625" s="160"/>
      <c r="BF625" s="160"/>
      <c r="BG625" s="160"/>
      <c r="BH625" s="160"/>
      <c r="BI625" s="160"/>
      <c r="BJ625" s="160"/>
      <c r="BK625" s="160"/>
      <c r="BL625" s="160"/>
      <c r="BM625" s="160"/>
      <c r="BN625" s="160"/>
      <c r="BO625" s="160"/>
      <c r="BP625" s="160"/>
      <c r="BQ625" s="160"/>
      <c r="BR625" s="160"/>
      <c r="BS625" s="160"/>
      <c r="BT625" s="160"/>
      <c r="BU625" s="160"/>
      <c r="BV625" s="160"/>
      <c r="BW625" s="160"/>
      <c r="BX625" s="160"/>
      <c r="BY625" s="160"/>
      <c r="BZ625" s="160"/>
      <c r="CA625" s="160"/>
      <c r="CB625" s="160"/>
      <c r="CC625" s="160"/>
      <c r="CD625" s="160"/>
      <c r="CE625" s="160"/>
      <c r="CF625" s="160"/>
      <c r="CG625" s="160"/>
      <c r="CH625" s="160"/>
      <c r="CI625" s="160"/>
      <c r="CJ625" s="160"/>
      <c r="CK625" s="160"/>
      <c r="CL625" s="160"/>
      <c r="CM625" s="160"/>
      <c r="CN625" s="160"/>
      <c r="CO625" s="160"/>
      <c r="CP625" s="160"/>
      <c r="CQ625" s="160"/>
      <c r="CR625" s="160"/>
      <c r="CS625" s="160"/>
      <c r="CT625" s="160"/>
      <c r="CU625" s="160"/>
      <c r="CV625" s="160"/>
      <c r="CW625" s="160"/>
      <c r="CX625" s="160"/>
      <c r="CY625" s="160"/>
      <c r="CZ625" s="160"/>
      <c r="DA625" s="160"/>
      <c r="DB625" s="160"/>
      <c r="DC625" s="160"/>
      <c r="DD625" s="160"/>
      <c r="DE625" s="160"/>
      <c r="DF625" s="160"/>
      <c r="DG625" s="160"/>
      <c r="DH625" s="160"/>
      <c r="DI625" s="160"/>
      <c r="DJ625" s="160"/>
      <c r="DK625" s="160"/>
      <c r="DL625" s="160"/>
      <c r="DM625" s="160"/>
      <c r="DN625" s="160"/>
      <c r="DO625" s="160"/>
      <c r="DP625" s="160"/>
      <c r="DQ625" s="160"/>
      <c r="DR625" s="160"/>
      <c r="DS625" s="160"/>
      <c r="DT625" s="160"/>
      <c r="DU625" s="160"/>
      <c r="DV625" s="160"/>
      <c r="DW625" s="160"/>
      <c r="DX625" s="160"/>
      <c r="DY625" s="160"/>
      <c r="DZ625" s="160"/>
      <c r="EA625" s="160"/>
      <c r="EB625" s="160"/>
      <c r="EC625" s="160"/>
      <c r="ED625" s="160"/>
      <c r="EE625" s="160"/>
      <c r="EF625" s="160"/>
      <c r="EG625" s="160"/>
    </row>
    <row r="626" spans="28:137" s="162" customFormat="1">
      <c r="AB626" s="160"/>
      <c r="AC626" s="171"/>
      <c r="AD626" s="164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160"/>
      <c r="BB626" s="160"/>
      <c r="BC626" s="160"/>
      <c r="BD626" s="160"/>
      <c r="BE626" s="160"/>
      <c r="BF626" s="160"/>
      <c r="BG626" s="160"/>
      <c r="BH626" s="160"/>
      <c r="BI626" s="160"/>
      <c r="BJ626" s="160"/>
      <c r="BK626" s="160"/>
      <c r="BL626" s="160"/>
      <c r="BM626" s="160"/>
      <c r="BN626" s="160"/>
      <c r="BO626" s="160"/>
      <c r="BP626" s="160"/>
      <c r="BQ626" s="160"/>
      <c r="BR626" s="160"/>
      <c r="BS626" s="160"/>
      <c r="BT626" s="160"/>
      <c r="BU626" s="160"/>
      <c r="BV626" s="160"/>
      <c r="BW626" s="160"/>
      <c r="BX626" s="160"/>
      <c r="BY626" s="160"/>
      <c r="BZ626" s="160"/>
      <c r="CA626" s="160"/>
      <c r="CB626" s="160"/>
      <c r="CC626" s="160"/>
      <c r="CD626" s="160"/>
      <c r="CE626" s="160"/>
      <c r="CF626" s="160"/>
      <c r="CG626" s="160"/>
      <c r="CH626" s="160"/>
      <c r="CI626" s="160"/>
      <c r="CJ626" s="160"/>
      <c r="CK626" s="160"/>
      <c r="CL626" s="160"/>
      <c r="CM626" s="160"/>
      <c r="CN626" s="160"/>
      <c r="CO626" s="160"/>
      <c r="CP626" s="160"/>
      <c r="CQ626" s="160"/>
      <c r="CR626" s="160"/>
      <c r="CS626" s="160"/>
      <c r="CT626" s="160"/>
      <c r="CU626" s="160"/>
      <c r="CV626" s="160"/>
      <c r="CW626" s="160"/>
      <c r="CX626" s="160"/>
      <c r="CY626" s="160"/>
      <c r="CZ626" s="160"/>
      <c r="DA626" s="160"/>
      <c r="DB626" s="160"/>
      <c r="DC626" s="160"/>
      <c r="DD626" s="160"/>
      <c r="DE626" s="160"/>
      <c r="DF626" s="160"/>
      <c r="DG626" s="160"/>
      <c r="DH626" s="160"/>
      <c r="DI626" s="160"/>
      <c r="DJ626" s="160"/>
      <c r="DK626" s="160"/>
      <c r="DL626" s="160"/>
      <c r="DM626" s="160"/>
      <c r="DN626" s="160"/>
      <c r="DO626" s="160"/>
      <c r="DP626" s="160"/>
      <c r="DQ626" s="160"/>
      <c r="DR626" s="160"/>
      <c r="DS626" s="160"/>
      <c r="DT626" s="160"/>
      <c r="DU626" s="160"/>
      <c r="DV626" s="160"/>
      <c r="DW626" s="160"/>
      <c r="DX626" s="160"/>
      <c r="DY626" s="160"/>
      <c r="DZ626" s="160"/>
      <c r="EA626" s="160"/>
      <c r="EB626" s="160"/>
      <c r="EC626" s="160"/>
      <c r="ED626" s="160"/>
      <c r="EE626" s="160"/>
      <c r="EF626" s="160"/>
      <c r="EG626" s="160"/>
    </row>
    <row r="627" spans="28:137" s="162" customFormat="1">
      <c r="AB627" s="160"/>
      <c r="AC627" s="171"/>
      <c r="AD627" s="164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  <c r="BA627" s="160"/>
      <c r="BB627" s="160"/>
      <c r="BC627" s="160"/>
      <c r="BD627" s="160"/>
      <c r="BE627" s="160"/>
      <c r="BF627" s="160"/>
      <c r="BG627" s="160"/>
      <c r="BH627" s="160"/>
      <c r="BI627" s="160"/>
      <c r="BJ627" s="160"/>
      <c r="BK627" s="160"/>
      <c r="BL627" s="160"/>
      <c r="BM627" s="160"/>
      <c r="BN627" s="160"/>
      <c r="BO627" s="160"/>
      <c r="BP627" s="160"/>
      <c r="BQ627" s="160"/>
      <c r="BR627" s="160"/>
      <c r="BS627" s="160"/>
      <c r="BT627" s="160"/>
      <c r="BU627" s="160"/>
      <c r="BV627" s="160"/>
      <c r="BW627" s="160"/>
      <c r="BX627" s="160"/>
      <c r="BY627" s="160"/>
      <c r="BZ627" s="160"/>
      <c r="CA627" s="160"/>
      <c r="CB627" s="160"/>
      <c r="CC627" s="160"/>
      <c r="CD627" s="160"/>
      <c r="CE627" s="160"/>
      <c r="CF627" s="160"/>
      <c r="CG627" s="160"/>
      <c r="CH627" s="160"/>
      <c r="CI627" s="160"/>
      <c r="CJ627" s="160"/>
      <c r="CK627" s="160"/>
      <c r="CL627" s="160"/>
      <c r="CM627" s="160"/>
      <c r="CN627" s="160"/>
      <c r="CO627" s="160"/>
      <c r="CP627" s="160"/>
      <c r="CQ627" s="160"/>
      <c r="CR627" s="160"/>
      <c r="CS627" s="160"/>
      <c r="CT627" s="160"/>
      <c r="CU627" s="160"/>
      <c r="CV627" s="160"/>
      <c r="CW627" s="160"/>
      <c r="CX627" s="160"/>
      <c r="CY627" s="160"/>
      <c r="CZ627" s="160"/>
      <c r="DA627" s="160"/>
      <c r="DB627" s="160"/>
      <c r="DC627" s="160"/>
      <c r="DD627" s="160"/>
      <c r="DE627" s="160"/>
      <c r="DF627" s="160"/>
      <c r="DG627" s="160"/>
      <c r="DH627" s="160"/>
      <c r="DI627" s="160"/>
      <c r="DJ627" s="160"/>
      <c r="DK627" s="160"/>
      <c r="DL627" s="160"/>
      <c r="DM627" s="160"/>
      <c r="DN627" s="160"/>
      <c r="DO627" s="160"/>
      <c r="DP627" s="160"/>
      <c r="DQ627" s="160"/>
      <c r="DR627" s="160"/>
      <c r="DS627" s="160"/>
      <c r="DT627" s="160"/>
      <c r="DU627" s="160"/>
      <c r="DV627" s="160"/>
      <c r="DW627" s="160"/>
      <c r="DX627" s="160"/>
      <c r="DY627" s="160"/>
      <c r="DZ627" s="160"/>
      <c r="EA627" s="160"/>
      <c r="EB627" s="160"/>
      <c r="EC627" s="160"/>
      <c r="ED627" s="160"/>
      <c r="EE627" s="160"/>
      <c r="EF627" s="160"/>
      <c r="EG627" s="160"/>
    </row>
    <row r="628" spans="28:137" s="162" customFormat="1">
      <c r="AB628" s="160"/>
      <c r="AC628" s="171"/>
      <c r="AD628" s="164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  <c r="BA628" s="160"/>
      <c r="BB628" s="160"/>
      <c r="BC628" s="160"/>
      <c r="BD628" s="160"/>
      <c r="BE628" s="160"/>
      <c r="BF628" s="160"/>
      <c r="BG628" s="160"/>
      <c r="BH628" s="160"/>
      <c r="BI628" s="160"/>
      <c r="BJ628" s="160"/>
      <c r="BK628" s="160"/>
      <c r="BL628" s="160"/>
      <c r="BM628" s="160"/>
      <c r="BN628" s="160"/>
      <c r="BO628" s="160"/>
      <c r="BP628" s="160"/>
      <c r="BQ628" s="160"/>
      <c r="BR628" s="160"/>
      <c r="BS628" s="160"/>
      <c r="BT628" s="160"/>
      <c r="BU628" s="160"/>
      <c r="BV628" s="160"/>
      <c r="BW628" s="160"/>
      <c r="BX628" s="160"/>
      <c r="BY628" s="160"/>
      <c r="BZ628" s="160"/>
      <c r="CA628" s="160"/>
      <c r="CB628" s="160"/>
      <c r="CC628" s="160"/>
      <c r="CD628" s="160"/>
      <c r="CE628" s="160"/>
      <c r="CF628" s="160"/>
      <c r="CG628" s="160"/>
      <c r="CH628" s="160"/>
      <c r="CI628" s="160"/>
      <c r="CJ628" s="160"/>
      <c r="CK628" s="160"/>
      <c r="CL628" s="160"/>
      <c r="CM628" s="160"/>
      <c r="CN628" s="160"/>
      <c r="CO628" s="160"/>
      <c r="CP628" s="160"/>
      <c r="CQ628" s="160"/>
      <c r="CR628" s="160"/>
      <c r="CS628" s="160"/>
      <c r="CT628" s="160"/>
      <c r="CU628" s="160"/>
      <c r="CV628" s="160"/>
      <c r="CW628" s="160"/>
      <c r="CX628" s="160"/>
      <c r="CY628" s="160"/>
      <c r="CZ628" s="160"/>
      <c r="DA628" s="160"/>
      <c r="DB628" s="160"/>
      <c r="DC628" s="160"/>
      <c r="DD628" s="160"/>
      <c r="DE628" s="160"/>
      <c r="DF628" s="160"/>
      <c r="DG628" s="160"/>
      <c r="DH628" s="160"/>
      <c r="DI628" s="160"/>
      <c r="DJ628" s="160"/>
      <c r="DK628" s="160"/>
      <c r="DL628" s="160"/>
      <c r="DM628" s="160"/>
      <c r="DN628" s="160"/>
      <c r="DO628" s="160"/>
      <c r="DP628" s="160"/>
      <c r="DQ628" s="160"/>
      <c r="DR628" s="160"/>
      <c r="DS628" s="160"/>
      <c r="DT628" s="160"/>
      <c r="DU628" s="160"/>
      <c r="DV628" s="160"/>
      <c r="DW628" s="160"/>
      <c r="DX628" s="160"/>
      <c r="DY628" s="160"/>
      <c r="DZ628" s="160"/>
      <c r="EA628" s="160"/>
      <c r="EB628" s="160"/>
      <c r="EC628" s="160"/>
      <c r="ED628" s="160"/>
      <c r="EE628" s="160"/>
      <c r="EF628" s="160"/>
      <c r="EG628" s="160"/>
    </row>
    <row r="629" spans="28:137" s="162" customFormat="1">
      <c r="AB629" s="160"/>
      <c r="AC629" s="171"/>
      <c r="AD629" s="164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  <c r="BA629" s="160"/>
      <c r="BB629" s="160"/>
      <c r="BC629" s="160"/>
      <c r="BD629" s="160"/>
      <c r="BE629" s="160"/>
      <c r="BF629" s="160"/>
      <c r="BG629" s="160"/>
      <c r="BH629" s="160"/>
      <c r="BI629" s="160"/>
      <c r="BJ629" s="160"/>
      <c r="BK629" s="160"/>
      <c r="BL629" s="160"/>
      <c r="BM629" s="160"/>
      <c r="BN629" s="160"/>
      <c r="BO629" s="160"/>
      <c r="BP629" s="160"/>
      <c r="BQ629" s="160"/>
      <c r="BR629" s="160"/>
      <c r="BS629" s="160"/>
      <c r="BT629" s="160"/>
      <c r="BU629" s="160"/>
      <c r="BV629" s="160"/>
      <c r="BW629" s="160"/>
      <c r="BX629" s="160"/>
      <c r="BY629" s="160"/>
      <c r="BZ629" s="160"/>
      <c r="CA629" s="160"/>
      <c r="CB629" s="160"/>
      <c r="CC629" s="160"/>
      <c r="CD629" s="160"/>
      <c r="CE629" s="160"/>
      <c r="CF629" s="160"/>
      <c r="CG629" s="160"/>
      <c r="CH629" s="160"/>
      <c r="CI629" s="160"/>
      <c r="CJ629" s="160"/>
      <c r="CK629" s="160"/>
      <c r="CL629" s="160"/>
      <c r="CM629" s="160"/>
      <c r="CN629" s="160"/>
      <c r="CO629" s="160"/>
      <c r="CP629" s="160"/>
      <c r="CQ629" s="160"/>
      <c r="CR629" s="160"/>
      <c r="CS629" s="160"/>
      <c r="CT629" s="160"/>
      <c r="CU629" s="160"/>
      <c r="CV629" s="160"/>
      <c r="CW629" s="160"/>
      <c r="CX629" s="160"/>
      <c r="CY629" s="160"/>
      <c r="CZ629" s="160"/>
      <c r="DA629" s="160"/>
      <c r="DB629" s="160"/>
      <c r="DC629" s="160"/>
      <c r="DD629" s="160"/>
      <c r="DE629" s="160"/>
      <c r="DF629" s="160"/>
      <c r="DG629" s="160"/>
      <c r="DH629" s="160"/>
      <c r="DI629" s="160"/>
      <c r="DJ629" s="160"/>
      <c r="DK629" s="160"/>
      <c r="DL629" s="160"/>
      <c r="DM629" s="160"/>
      <c r="DN629" s="160"/>
      <c r="DO629" s="160"/>
      <c r="DP629" s="160"/>
      <c r="DQ629" s="160"/>
      <c r="DR629" s="160"/>
      <c r="DS629" s="160"/>
      <c r="DT629" s="160"/>
      <c r="DU629" s="160"/>
      <c r="DV629" s="160"/>
      <c r="DW629" s="160"/>
      <c r="DX629" s="160"/>
      <c r="DY629" s="160"/>
      <c r="DZ629" s="160"/>
      <c r="EA629" s="160"/>
      <c r="EB629" s="160"/>
      <c r="EC629" s="160"/>
      <c r="ED629" s="160"/>
      <c r="EE629" s="160"/>
      <c r="EF629" s="160"/>
      <c r="EG629" s="160"/>
    </row>
    <row r="630" spans="28:137" s="162" customFormat="1">
      <c r="AB630" s="160"/>
      <c r="AC630" s="171"/>
      <c r="AD630" s="164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  <c r="BA630" s="160"/>
      <c r="BB630" s="160"/>
      <c r="BC630" s="160"/>
      <c r="BD630" s="160"/>
      <c r="BE630" s="160"/>
      <c r="BF630" s="160"/>
      <c r="BG630" s="160"/>
      <c r="BH630" s="160"/>
      <c r="BI630" s="160"/>
      <c r="BJ630" s="160"/>
      <c r="BK630" s="160"/>
      <c r="BL630" s="160"/>
      <c r="BM630" s="160"/>
      <c r="BN630" s="160"/>
      <c r="BO630" s="160"/>
      <c r="BP630" s="160"/>
      <c r="BQ630" s="160"/>
      <c r="BR630" s="160"/>
      <c r="BS630" s="160"/>
      <c r="BT630" s="160"/>
      <c r="BU630" s="160"/>
      <c r="BV630" s="160"/>
      <c r="BW630" s="160"/>
      <c r="BX630" s="160"/>
      <c r="BY630" s="160"/>
      <c r="BZ630" s="160"/>
      <c r="CA630" s="160"/>
      <c r="CB630" s="160"/>
      <c r="CC630" s="160"/>
      <c r="CD630" s="160"/>
      <c r="CE630" s="160"/>
      <c r="CF630" s="160"/>
      <c r="CG630" s="160"/>
      <c r="CH630" s="160"/>
      <c r="CI630" s="160"/>
      <c r="CJ630" s="160"/>
      <c r="CK630" s="160"/>
      <c r="CL630" s="160"/>
      <c r="CM630" s="160"/>
      <c r="CN630" s="160"/>
      <c r="CO630" s="160"/>
      <c r="CP630" s="160"/>
      <c r="CQ630" s="160"/>
      <c r="CR630" s="160"/>
      <c r="CS630" s="160"/>
      <c r="CT630" s="160"/>
      <c r="CU630" s="160"/>
      <c r="CV630" s="160"/>
      <c r="CW630" s="160"/>
      <c r="CX630" s="160"/>
      <c r="CY630" s="160"/>
      <c r="CZ630" s="160"/>
      <c r="DA630" s="160"/>
      <c r="DB630" s="160"/>
      <c r="DC630" s="160"/>
      <c r="DD630" s="160"/>
      <c r="DE630" s="160"/>
      <c r="DF630" s="160"/>
      <c r="DG630" s="160"/>
      <c r="DH630" s="160"/>
      <c r="DI630" s="160"/>
      <c r="DJ630" s="160"/>
      <c r="DK630" s="160"/>
      <c r="DL630" s="160"/>
      <c r="DM630" s="160"/>
      <c r="DN630" s="160"/>
      <c r="DO630" s="160"/>
      <c r="DP630" s="160"/>
      <c r="DQ630" s="160"/>
      <c r="DR630" s="160"/>
      <c r="DS630" s="160"/>
      <c r="DT630" s="160"/>
      <c r="DU630" s="160"/>
      <c r="DV630" s="160"/>
      <c r="DW630" s="160"/>
      <c r="DX630" s="160"/>
      <c r="DY630" s="160"/>
      <c r="DZ630" s="160"/>
      <c r="EA630" s="160"/>
      <c r="EB630" s="160"/>
      <c r="EC630" s="160"/>
      <c r="ED630" s="160"/>
      <c r="EE630" s="160"/>
      <c r="EF630" s="160"/>
      <c r="EG630" s="160"/>
    </row>
    <row r="631" spans="28:137" s="162" customFormat="1">
      <c r="AB631" s="160"/>
      <c r="AC631" s="171"/>
      <c r="AD631" s="164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  <c r="BA631" s="160"/>
      <c r="BB631" s="160"/>
      <c r="BC631" s="160"/>
      <c r="BD631" s="160"/>
      <c r="BE631" s="160"/>
      <c r="BF631" s="160"/>
      <c r="BG631" s="160"/>
      <c r="BH631" s="160"/>
      <c r="BI631" s="160"/>
      <c r="BJ631" s="160"/>
      <c r="BK631" s="160"/>
      <c r="BL631" s="160"/>
      <c r="BM631" s="160"/>
      <c r="BN631" s="160"/>
      <c r="BO631" s="160"/>
      <c r="BP631" s="160"/>
      <c r="BQ631" s="160"/>
      <c r="BR631" s="160"/>
      <c r="BS631" s="160"/>
      <c r="BT631" s="160"/>
      <c r="BU631" s="160"/>
      <c r="BV631" s="160"/>
      <c r="BW631" s="160"/>
      <c r="BX631" s="160"/>
      <c r="BY631" s="160"/>
      <c r="BZ631" s="160"/>
      <c r="CA631" s="160"/>
      <c r="CB631" s="160"/>
      <c r="CC631" s="160"/>
      <c r="CD631" s="160"/>
      <c r="CE631" s="160"/>
      <c r="CF631" s="160"/>
      <c r="CG631" s="160"/>
      <c r="CH631" s="160"/>
      <c r="CI631" s="160"/>
      <c r="CJ631" s="160"/>
      <c r="CK631" s="160"/>
      <c r="CL631" s="160"/>
      <c r="CM631" s="160"/>
      <c r="CN631" s="160"/>
      <c r="CO631" s="160"/>
      <c r="CP631" s="160"/>
      <c r="CQ631" s="160"/>
      <c r="CR631" s="160"/>
      <c r="CS631" s="160"/>
      <c r="CT631" s="160"/>
      <c r="CU631" s="160"/>
      <c r="CV631" s="160"/>
      <c r="CW631" s="160"/>
      <c r="CX631" s="160"/>
      <c r="CY631" s="160"/>
      <c r="CZ631" s="160"/>
      <c r="DA631" s="160"/>
      <c r="DB631" s="160"/>
      <c r="DC631" s="160"/>
      <c r="DD631" s="160"/>
      <c r="DE631" s="160"/>
      <c r="DF631" s="160"/>
      <c r="DG631" s="160"/>
      <c r="DH631" s="160"/>
      <c r="DI631" s="160"/>
      <c r="DJ631" s="160"/>
      <c r="DK631" s="160"/>
      <c r="DL631" s="160"/>
      <c r="DM631" s="160"/>
      <c r="DN631" s="160"/>
      <c r="DO631" s="160"/>
      <c r="DP631" s="160"/>
      <c r="DQ631" s="160"/>
      <c r="DR631" s="160"/>
      <c r="DS631" s="160"/>
      <c r="DT631" s="160"/>
      <c r="DU631" s="160"/>
      <c r="DV631" s="160"/>
      <c r="DW631" s="160"/>
      <c r="DX631" s="160"/>
      <c r="DY631" s="160"/>
      <c r="DZ631" s="160"/>
      <c r="EA631" s="160"/>
      <c r="EB631" s="160"/>
      <c r="EC631" s="160"/>
      <c r="ED631" s="160"/>
      <c r="EE631" s="160"/>
      <c r="EF631" s="160"/>
      <c r="EG631" s="160"/>
    </row>
    <row r="632" spans="28:137" s="162" customFormat="1">
      <c r="AB632" s="160"/>
      <c r="AC632" s="171"/>
      <c r="AD632" s="164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  <c r="BA632" s="160"/>
      <c r="BB632" s="160"/>
      <c r="BC632" s="160"/>
      <c r="BD632" s="160"/>
      <c r="BE632" s="160"/>
      <c r="BF632" s="160"/>
      <c r="BG632" s="160"/>
      <c r="BH632" s="160"/>
      <c r="BI632" s="160"/>
      <c r="BJ632" s="160"/>
      <c r="BK632" s="160"/>
      <c r="BL632" s="160"/>
      <c r="BM632" s="160"/>
      <c r="BN632" s="160"/>
      <c r="BO632" s="160"/>
      <c r="BP632" s="160"/>
      <c r="BQ632" s="160"/>
      <c r="BR632" s="160"/>
      <c r="BS632" s="160"/>
      <c r="BT632" s="160"/>
      <c r="BU632" s="160"/>
      <c r="BV632" s="160"/>
      <c r="BW632" s="160"/>
      <c r="BX632" s="160"/>
      <c r="BY632" s="160"/>
      <c r="BZ632" s="160"/>
      <c r="CA632" s="160"/>
      <c r="CB632" s="160"/>
      <c r="CC632" s="160"/>
      <c r="CD632" s="160"/>
      <c r="CE632" s="160"/>
      <c r="CF632" s="160"/>
      <c r="CG632" s="160"/>
      <c r="CH632" s="160"/>
      <c r="CI632" s="160"/>
      <c r="CJ632" s="160"/>
      <c r="CK632" s="160"/>
      <c r="CL632" s="160"/>
      <c r="CM632" s="160"/>
      <c r="CN632" s="160"/>
      <c r="CO632" s="160"/>
      <c r="CP632" s="160"/>
      <c r="CQ632" s="160"/>
      <c r="CR632" s="160"/>
      <c r="CS632" s="160"/>
      <c r="CT632" s="160"/>
      <c r="CU632" s="160"/>
      <c r="CV632" s="160"/>
      <c r="CW632" s="160"/>
      <c r="CX632" s="160"/>
      <c r="CY632" s="160"/>
      <c r="CZ632" s="160"/>
      <c r="DA632" s="160"/>
      <c r="DB632" s="160"/>
      <c r="DC632" s="160"/>
      <c r="DD632" s="160"/>
      <c r="DE632" s="160"/>
      <c r="DF632" s="160"/>
      <c r="DG632" s="160"/>
      <c r="DH632" s="160"/>
      <c r="DI632" s="160"/>
      <c r="DJ632" s="160"/>
      <c r="DK632" s="160"/>
      <c r="DL632" s="160"/>
      <c r="DM632" s="160"/>
      <c r="DN632" s="160"/>
      <c r="DO632" s="160"/>
      <c r="DP632" s="160"/>
      <c r="DQ632" s="160"/>
      <c r="DR632" s="160"/>
      <c r="DS632" s="160"/>
      <c r="DT632" s="160"/>
      <c r="DU632" s="160"/>
      <c r="DV632" s="160"/>
      <c r="DW632" s="160"/>
      <c r="DX632" s="160"/>
      <c r="DY632" s="160"/>
      <c r="DZ632" s="160"/>
      <c r="EA632" s="160"/>
      <c r="EB632" s="160"/>
      <c r="EC632" s="160"/>
      <c r="ED632" s="160"/>
      <c r="EE632" s="160"/>
      <c r="EF632" s="160"/>
      <c r="EG632" s="160"/>
    </row>
    <row r="633" spans="28:137" s="162" customFormat="1">
      <c r="AB633" s="160"/>
      <c r="AC633" s="171"/>
      <c r="AD633" s="164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  <c r="BA633" s="160"/>
      <c r="BB633" s="160"/>
      <c r="BC633" s="160"/>
      <c r="BD633" s="160"/>
      <c r="BE633" s="160"/>
      <c r="BF633" s="160"/>
      <c r="BG633" s="160"/>
      <c r="BH633" s="160"/>
      <c r="BI633" s="160"/>
      <c r="BJ633" s="160"/>
      <c r="BK633" s="160"/>
      <c r="BL633" s="160"/>
      <c r="BM633" s="160"/>
      <c r="BN633" s="160"/>
      <c r="BO633" s="160"/>
      <c r="BP633" s="160"/>
      <c r="BQ633" s="160"/>
      <c r="BR633" s="160"/>
      <c r="BS633" s="160"/>
      <c r="BT633" s="160"/>
      <c r="BU633" s="160"/>
      <c r="BV633" s="160"/>
      <c r="BW633" s="160"/>
      <c r="BX633" s="160"/>
      <c r="BY633" s="160"/>
      <c r="BZ633" s="160"/>
      <c r="CA633" s="160"/>
      <c r="CB633" s="160"/>
      <c r="CC633" s="160"/>
      <c r="CD633" s="160"/>
      <c r="CE633" s="160"/>
      <c r="CF633" s="160"/>
      <c r="CG633" s="160"/>
      <c r="CH633" s="160"/>
      <c r="CI633" s="160"/>
      <c r="CJ633" s="160"/>
      <c r="CK633" s="160"/>
      <c r="CL633" s="160"/>
      <c r="CM633" s="160"/>
      <c r="CN633" s="160"/>
      <c r="CO633" s="160"/>
      <c r="CP633" s="160"/>
      <c r="CQ633" s="160"/>
      <c r="CR633" s="160"/>
      <c r="CS633" s="160"/>
      <c r="CT633" s="160"/>
      <c r="CU633" s="160"/>
      <c r="CV633" s="160"/>
      <c r="CW633" s="160"/>
      <c r="CX633" s="160"/>
      <c r="CY633" s="160"/>
      <c r="CZ633" s="160"/>
      <c r="DA633" s="160"/>
      <c r="DB633" s="160"/>
      <c r="DC633" s="160"/>
      <c r="DD633" s="160"/>
      <c r="DE633" s="160"/>
      <c r="DF633" s="160"/>
      <c r="DG633" s="160"/>
      <c r="DH633" s="160"/>
      <c r="DI633" s="160"/>
      <c r="DJ633" s="160"/>
      <c r="DK633" s="160"/>
      <c r="DL633" s="160"/>
      <c r="DM633" s="160"/>
      <c r="DN633" s="160"/>
      <c r="DO633" s="160"/>
      <c r="DP633" s="160"/>
      <c r="DQ633" s="160"/>
      <c r="DR633" s="160"/>
      <c r="DS633" s="160"/>
      <c r="DT633" s="160"/>
      <c r="DU633" s="160"/>
      <c r="DV633" s="160"/>
      <c r="DW633" s="160"/>
      <c r="DX633" s="160"/>
      <c r="DY633" s="160"/>
      <c r="DZ633" s="160"/>
      <c r="EA633" s="160"/>
      <c r="EB633" s="160"/>
      <c r="EC633" s="160"/>
      <c r="ED633" s="160"/>
      <c r="EE633" s="160"/>
      <c r="EF633" s="160"/>
      <c r="EG633" s="160"/>
    </row>
    <row r="634" spans="28:137" s="162" customFormat="1">
      <c r="AB634" s="160"/>
      <c r="AC634" s="171"/>
      <c r="AD634" s="164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  <c r="BA634" s="160"/>
      <c r="BB634" s="160"/>
      <c r="BC634" s="160"/>
      <c r="BD634" s="160"/>
      <c r="BE634" s="160"/>
      <c r="BF634" s="160"/>
      <c r="BG634" s="160"/>
      <c r="BH634" s="160"/>
      <c r="BI634" s="160"/>
      <c r="BJ634" s="160"/>
      <c r="BK634" s="160"/>
      <c r="BL634" s="160"/>
      <c r="BM634" s="160"/>
      <c r="BN634" s="160"/>
      <c r="BO634" s="160"/>
      <c r="BP634" s="160"/>
      <c r="BQ634" s="160"/>
      <c r="BR634" s="160"/>
      <c r="BS634" s="160"/>
      <c r="BT634" s="160"/>
      <c r="BU634" s="160"/>
      <c r="BV634" s="160"/>
      <c r="BW634" s="160"/>
      <c r="BX634" s="160"/>
      <c r="BY634" s="160"/>
      <c r="BZ634" s="160"/>
      <c r="CA634" s="160"/>
      <c r="CB634" s="160"/>
      <c r="CC634" s="160"/>
      <c r="CD634" s="160"/>
      <c r="CE634" s="160"/>
      <c r="CF634" s="160"/>
      <c r="CG634" s="160"/>
      <c r="CH634" s="160"/>
      <c r="CI634" s="160"/>
      <c r="CJ634" s="160"/>
      <c r="CK634" s="160"/>
      <c r="CL634" s="160"/>
      <c r="CM634" s="160"/>
      <c r="CN634" s="160"/>
      <c r="CO634" s="160"/>
      <c r="CP634" s="160"/>
      <c r="CQ634" s="160"/>
      <c r="CR634" s="160"/>
      <c r="CS634" s="160"/>
      <c r="CT634" s="160"/>
      <c r="CU634" s="160"/>
      <c r="CV634" s="160"/>
      <c r="CW634" s="160"/>
      <c r="CX634" s="160"/>
      <c r="CY634" s="160"/>
      <c r="CZ634" s="160"/>
      <c r="DA634" s="160"/>
      <c r="DB634" s="160"/>
      <c r="DC634" s="160"/>
      <c r="DD634" s="160"/>
      <c r="DE634" s="160"/>
      <c r="DF634" s="160"/>
      <c r="DG634" s="160"/>
      <c r="DH634" s="160"/>
      <c r="DI634" s="160"/>
      <c r="DJ634" s="160"/>
      <c r="DK634" s="160"/>
      <c r="DL634" s="160"/>
      <c r="DM634" s="160"/>
      <c r="DN634" s="160"/>
      <c r="DO634" s="160"/>
      <c r="DP634" s="160"/>
      <c r="DQ634" s="160"/>
      <c r="DR634" s="160"/>
      <c r="DS634" s="160"/>
      <c r="DT634" s="160"/>
      <c r="DU634" s="160"/>
      <c r="DV634" s="160"/>
      <c r="DW634" s="160"/>
      <c r="DX634" s="160"/>
      <c r="DY634" s="160"/>
      <c r="DZ634" s="160"/>
      <c r="EA634" s="160"/>
      <c r="EB634" s="160"/>
      <c r="EC634" s="160"/>
      <c r="ED634" s="160"/>
      <c r="EE634" s="160"/>
      <c r="EF634" s="160"/>
      <c r="EG634" s="160"/>
    </row>
    <row r="635" spans="28:137" s="162" customFormat="1">
      <c r="AB635" s="160"/>
      <c r="AC635" s="171"/>
      <c r="AD635" s="164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  <c r="BA635" s="160"/>
      <c r="BB635" s="160"/>
      <c r="BC635" s="160"/>
      <c r="BD635" s="160"/>
      <c r="BE635" s="160"/>
      <c r="BF635" s="160"/>
      <c r="BG635" s="160"/>
      <c r="BH635" s="160"/>
      <c r="BI635" s="160"/>
      <c r="BJ635" s="160"/>
      <c r="BK635" s="160"/>
      <c r="BL635" s="160"/>
      <c r="BM635" s="160"/>
      <c r="BN635" s="160"/>
      <c r="BO635" s="160"/>
      <c r="BP635" s="160"/>
      <c r="BQ635" s="160"/>
      <c r="BR635" s="160"/>
      <c r="BS635" s="160"/>
      <c r="BT635" s="160"/>
      <c r="BU635" s="160"/>
      <c r="BV635" s="160"/>
      <c r="BW635" s="160"/>
      <c r="BX635" s="160"/>
      <c r="BY635" s="160"/>
      <c r="BZ635" s="160"/>
      <c r="CA635" s="160"/>
      <c r="CB635" s="160"/>
      <c r="CC635" s="160"/>
      <c r="CD635" s="160"/>
      <c r="CE635" s="160"/>
      <c r="CF635" s="160"/>
      <c r="CG635" s="160"/>
      <c r="CH635" s="160"/>
      <c r="CI635" s="160"/>
      <c r="CJ635" s="160"/>
      <c r="CK635" s="160"/>
      <c r="CL635" s="160"/>
      <c r="CM635" s="160"/>
      <c r="CN635" s="160"/>
      <c r="CO635" s="160"/>
      <c r="CP635" s="160"/>
      <c r="CQ635" s="160"/>
      <c r="CR635" s="160"/>
      <c r="CS635" s="160"/>
      <c r="CT635" s="160"/>
      <c r="CU635" s="160"/>
      <c r="CV635" s="160"/>
      <c r="CW635" s="160"/>
      <c r="CX635" s="160"/>
      <c r="CY635" s="160"/>
      <c r="CZ635" s="160"/>
      <c r="DA635" s="160"/>
      <c r="DB635" s="160"/>
      <c r="DC635" s="160"/>
      <c r="DD635" s="160"/>
      <c r="DE635" s="160"/>
      <c r="DF635" s="160"/>
      <c r="DG635" s="160"/>
      <c r="DH635" s="160"/>
      <c r="DI635" s="160"/>
      <c r="DJ635" s="160"/>
      <c r="DK635" s="160"/>
      <c r="DL635" s="160"/>
      <c r="DM635" s="160"/>
      <c r="DN635" s="160"/>
      <c r="DO635" s="160"/>
      <c r="DP635" s="160"/>
      <c r="DQ635" s="160"/>
      <c r="DR635" s="160"/>
      <c r="DS635" s="160"/>
      <c r="DT635" s="160"/>
      <c r="DU635" s="160"/>
      <c r="DV635" s="160"/>
      <c r="DW635" s="160"/>
      <c r="DX635" s="160"/>
      <c r="DY635" s="160"/>
      <c r="DZ635" s="160"/>
      <c r="EA635" s="160"/>
      <c r="EB635" s="160"/>
      <c r="EC635" s="160"/>
      <c r="ED635" s="160"/>
      <c r="EE635" s="160"/>
      <c r="EF635" s="160"/>
      <c r="EG635" s="160"/>
    </row>
    <row r="636" spans="28:137" s="162" customFormat="1">
      <c r="AB636" s="160"/>
      <c r="AC636" s="171"/>
      <c r="AD636" s="164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  <c r="BA636" s="160"/>
      <c r="BB636" s="160"/>
      <c r="BC636" s="160"/>
      <c r="BD636" s="160"/>
      <c r="BE636" s="160"/>
      <c r="BF636" s="160"/>
      <c r="BG636" s="160"/>
      <c r="BH636" s="160"/>
      <c r="BI636" s="160"/>
      <c r="BJ636" s="160"/>
      <c r="BK636" s="160"/>
      <c r="BL636" s="160"/>
      <c r="BM636" s="160"/>
      <c r="BN636" s="160"/>
      <c r="BO636" s="160"/>
      <c r="BP636" s="160"/>
      <c r="BQ636" s="160"/>
      <c r="BR636" s="160"/>
      <c r="BS636" s="160"/>
      <c r="BT636" s="160"/>
      <c r="BU636" s="160"/>
      <c r="BV636" s="160"/>
      <c r="BW636" s="160"/>
      <c r="BX636" s="160"/>
      <c r="BY636" s="160"/>
      <c r="BZ636" s="160"/>
      <c r="CA636" s="160"/>
      <c r="CB636" s="160"/>
      <c r="CC636" s="160"/>
      <c r="CD636" s="160"/>
      <c r="CE636" s="160"/>
      <c r="CF636" s="160"/>
      <c r="CG636" s="160"/>
      <c r="CH636" s="160"/>
      <c r="CI636" s="160"/>
      <c r="CJ636" s="160"/>
      <c r="CK636" s="160"/>
      <c r="CL636" s="160"/>
      <c r="CM636" s="160"/>
      <c r="CN636" s="160"/>
      <c r="CO636" s="160"/>
      <c r="CP636" s="160"/>
      <c r="CQ636" s="160"/>
      <c r="CR636" s="160"/>
      <c r="CS636" s="160"/>
      <c r="CT636" s="160"/>
      <c r="CU636" s="160"/>
      <c r="CV636" s="160"/>
      <c r="CW636" s="160"/>
      <c r="CX636" s="160"/>
      <c r="CY636" s="160"/>
      <c r="CZ636" s="160"/>
      <c r="DA636" s="160"/>
      <c r="DB636" s="160"/>
      <c r="DC636" s="160"/>
      <c r="DD636" s="160"/>
      <c r="DE636" s="160"/>
      <c r="DF636" s="160"/>
      <c r="DG636" s="160"/>
      <c r="DH636" s="160"/>
      <c r="DI636" s="160"/>
      <c r="DJ636" s="160"/>
      <c r="DK636" s="160"/>
      <c r="DL636" s="160"/>
      <c r="DM636" s="160"/>
      <c r="DN636" s="160"/>
      <c r="DO636" s="160"/>
      <c r="DP636" s="160"/>
      <c r="DQ636" s="160"/>
      <c r="DR636" s="160"/>
      <c r="DS636" s="160"/>
      <c r="DT636" s="160"/>
      <c r="DU636" s="160"/>
      <c r="DV636" s="160"/>
      <c r="DW636" s="160"/>
      <c r="DX636" s="160"/>
      <c r="DY636" s="160"/>
      <c r="DZ636" s="160"/>
      <c r="EA636" s="160"/>
      <c r="EB636" s="160"/>
      <c r="EC636" s="160"/>
      <c r="ED636" s="160"/>
      <c r="EE636" s="160"/>
      <c r="EF636" s="160"/>
      <c r="EG636" s="160"/>
    </row>
    <row r="637" spans="28:137" s="162" customFormat="1">
      <c r="AB637" s="160"/>
      <c r="AC637" s="171"/>
      <c r="AD637" s="164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  <c r="BA637" s="160"/>
      <c r="BB637" s="160"/>
      <c r="BC637" s="160"/>
      <c r="BD637" s="160"/>
      <c r="BE637" s="160"/>
      <c r="BF637" s="160"/>
      <c r="BG637" s="160"/>
      <c r="BH637" s="160"/>
      <c r="BI637" s="160"/>
      <c r="BJ637" s="160"/>
      <c r="BK637" s="160"/>
      <c r="BL637" s="160"/>
      <c r="BM637" s="160"/>
      <c r="BN637" s="160"/>
      <c r="BO637" s="160"/>
      <c r="BP637" s="160"/>
      <c r="BQ637" s="160"/>
      <c r="BR637" s="160"/>
      <c r="BS637" s="160"/>
      <c r="BT637" s="160"/>
      <c r="BU637" s="160"/>
      <c r="BV637" s="160"/>
      <c r="BW637" s="160"/>
      <c r="BX637" s="160"/>
      <c r="BY637" s="160"/>
      <c r="BZ637" s="160"/>
      <c r="CA637" s="160"/>
      <c r="CB637" s="160"/>
      <c r="CC637" s="160"/>
      <c r="CD637" s="160"/>
      <c r="CE637" s="160"/>
      <c r="CF637" s="160"/>
      <c r="CG637" s="160"/>
      <c r="CH637" s="160"/>
      <c r="CI637" s="160"/>
      <c r="CJ637" s="160"/>
      <c r="CK637" s="160"/>
      <c r="CL637" s="160"/>
      <c r="CM637" s="160"/>
      <c r="CN637" s="160"/>
      <c r="CO637" s="160"/>
      <c r="CP637" s="160"/>
      <c r="CQ637" s="160"/>
      <c r="CR637" s="160"/>
      <c r="CS637" s="160"/>
      <c r="CT637" s="160"/>
      <c r="CU637" s="160"/>
      <c r="CV637" s="160"/>
      <c r="CW637" s="160"/>
      <c r="CX637" s="160"/>
      <c r="CY637" s="160"/>
      <c r="CZ637" s="160"/>
      <c r="DA637" s="160"/>
      <c r="DB637" s="160"/>
      <c r="DC637" s="160"/>
      <c r="DD637" s="160"/>
      <c r="DE637" s="160"/>
      <c r="DF637" s="160"/>
      <c r="DG637" s="160"/>
      <c r="DH637" s="160"/>
      <c r="DI637" s="160"/>
      <c r="DJ637" s="160"/>
      <c r="DK637" s="160"/>
      <c r="DL637" s="160"/>
      <c r="DM637" s="160"/>
      <c r="DN637" s="160"/>
      <c r="DO637" s="160"/>
      <c r="DP637" s="160"/>
      <c r="DQ637" s="160"/>
      <c r="DR637" s="160"/>
      <c r="DS637" s="160"/>
      <c r="DT637" s="160"/>
      <c r="DU637" s="160"/>
      <c r="DV637" s="160"/>
      <c r="DW637" s="160"/>
      <c r="DX637" s="160"/>
      <c r="DY637" s="160"/>
      <c r="DZ637" s="160"/>
      <c r="EA637" s="160"/>
      <c r="EB637" s="160"/>
      <c r="EC637" s="160"/>
      <c r="ED637" s="160"/>
      <c r="EE637" s="160"/>
      <c r="EF637" s="160"/>
      <c r="EG637" s="160"/>
    </row>
    <row r="638" spans="28:137" s="162" customFormat="1">
      <c r="AB638" s="160"/>
      <c r="AC638" s="171"/>
      <c r="AD638" s="164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  <c r="BA638" s="160"/>
      <c r="BB638" s="160"/>
      <c r="BC638" s="160"/>
      <c r="BD638" s="160"/>
      <c r="BE638" s="160"/>
      <c r="BF638" s="160"/>
      <c r="BG638" s="160"/>
      <c r="BH638" s="160"/>
      <c r="BI638" s="160"/>
      <c r="BJ638" s="160"/>
      <c r="BK638" s="160"/>
      <c r="BL638" s="160"/>
      <c r="BM638" s="160"/>
      <c r="BN638" s="160"/>
      <c r="BO638" s="160"/>
      <c r="BP638" s="160"/>
      <c r="BQ638" s="160"/>
      <c r="BR638" s="160"/>
      <c r="BS638" s="160"/>
      <c r="BT638" s="160"/>
      <c r="BU638" s="160"/>
      <c r="BV638" s="160"/>
      <c r="BW638" s="160"/>
      <c r="BX638" s="160"/>
      <c r="BY638" s="160"/>
      <c r="BZ638" s="160"/>
      <c r="CA638" s="160"/>
      <c r="CB638" s="160"/>
      <c r="CC638" s="160"/>
      <c r="CD638" s="160"/>
      <c r="CE638" s="160"/>
      <c r="CF638" s="160"/>
      <c r="CG638" s="160"/>
      <c r="CH638" s="160"/>
      <c r="CI638" s="160"/>
      <c r="CJ638" s="160"/>
      <c r="CK638" s="160"/>
      <c r="CL638" s="160"/>
      <c r="CM638" s="160"/>
      <c r="CN638" s="160"/>
      <c r="CO638" s="160"/>
      <c r="CP638" s="160"/>
      <c r="CQ638" s="160"/>
      <c r="CR638" s="160"/>
      <c r="CS638" s="160"/>
      <c r="CT638" s="160"/>
      <c r="CU638" s="160"/>
      <c r="CV638" s="160"/>
      <c r="CW638" s="160"/>
      <c r="CX638" s="160"/>
      <c r="CY638" s="160"/>
      <c r="CZ638" s="160"/>
      <c r="DA638" s="160"/>
      <c r="DB638" s="160"/>
      <c r="DC638" s="160"/>
      <c r="DD638" s="160"/>
      <c r="DE638" s="160"/>
      <c r="DF638" s="160"/>
      <c r="DG638" s="160"/>
      <c r="DH638" s="160"/>
      <c r="DI638" s="160"/>
      <c r="DJ638" s="160"/>
      <c r="DK638" s="160"/>
      <c r="DL638" s="160"/>
      <c r="DM638" s="160"/>
      <c r="DN638" s="160"/>
      <c r="DO638" s="160"/>
      <c r="DP638" s="160"/>
      <c r="DQ638" s="160"/>
      <c r="DR638" s="160"/>
      <c r="DS638" s="160"/>
      <c r="DT638" s="160"/>
      <c r="DU638" s="160"/>
      <c r="DV638" s="160"/>
      <c r="DW638" s="160"/>
      <c r="DX638" s="160"/>
      <c r="DY638" s="160"/>
      <c r="DZ638" s="160"/>
      <c r="EA638" s="160"/>
      <c r="EB638" s="160"/>
      <c r="EC638" s="160"/>
      <c r="ED638" s="160"/>
      <c r="EE638" s="160"/>
      <c r="EF638" s="160"/>
      <c r="EG638" s="160"/>
    </row>
    <row r="639" spans="28:137" s="162" customFormat="1">
      <c r="AB639" s="160"/>
      <c r="AC639" s="171"/>
      <c r="AD639" s="164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  <c r="BA639" s="160"/>
      <c r="BB639" s="160"/>
      <c r="BC639" s="160"/>
      <c r="BD639" s="160"/>
      <c r="BE639" s="160"/>
      <c r="BF639" s="160"/>
      <c r="BG639" s="160"/>
      <c r="BH639" s="160"/>
      <c r="BI639" s="160"/>
      <c r="BJ639" s="160"/>
      <c r="BK639" s="160"/>
      <c r="BL639" s="160"/>
      <c r="BM639" s="160"/>
      <c r="BN639" s="160"/>
      <c r="BO639" s="160"/>
      <c r="BP639" s="160"/>
      <c r="BQ639" s="160"/>
      <c r="BR639" s="160"/>
      <c r="BS639" s="160"/>
      <c r="BT639" s="160"/>
      <c r="BU639" s="160"/>
      <c r="BV639" s="160"/>
      <c r="BW639" s="160"/>
      <c r="BX639" s="160"/>
      <c r="BY639" s="160"/>
      <c r="BZ639" s="160"/>
      <c r="CA639" s="160"/>
      <c r="CB639" s="160"/>
      <c r="CC639" s="160"/>
      <c r="CD639" s="160"/>
      <c r="CE639" s="160"/>
      <c r="CF639" s="160"/>
      <c r="CG639" s="160"/>
      <c r="CH639" s="160"/>
      <c r="CI639" s="160"/>
      <c r="CJ639" s="160"/>
      <c r="CK639" s="160"/>
      <c r="CL639" s="160"/>
      <c r="CM639" s="160"/>
      <c r="CN639" s="160"/>
      <c r="CO639" s="160"/>
      <c r="CP639" s="160"/>
      <c r="CQ639" s="160"/>
      <c r="CR639" s="160"/>
      <c r="CS639" s="160"/>
      <c r="CT639" s="160"/>
      <c r="CU639" s="160"/>
      <c r="CV639" s="160"/>
      <c r="CW639" s="160"/>
      <c r="CX639" s="160"/>
      <c r="CY639" s="160"/>
      <c r="CZ639" s="160"/>
      <c r="DA639" s="160"/>
      <c r="DB639" s="160"/>
      <c r="DC639" s="160"/>
      <c r="DD639" s="160"/>
      <c r="DE639" s="160"/>
      <c r="DF639" s="160"/>
      <c r="DG639" s="160"/>
      <c r="DH639" s="160"/>
      <c r="DI639" s="160"/>
      <c r="DJ639" s="160"/>
      <c r="DK639" s="160"/>
      <c r="DL639" s="160"/>
      <c r="DM639" s="160"/>
      <c r="DN639" s="160"/>
      <c r="DO639" s="160"/>
      <c r="DP639" s="160"/>
      <c r="DQ639" s="160"/>
      <c r="DR639" s="160"/>
      <c r="DS639" s="160"/>
      <c r="DT639" s="160"/>
      <c r="DU639" s="160"/>
      <c r="DV639" s="160"/>
      <c r="DW639" s="160"/>
      <c r="DX639" s="160"/>
      <c r="DY639" s="160"/>
      <c r="DZ639" s="160"/>
      <c r="EA639" s="160"/>
      <c r="EB639" s="160"/>
      <c r="EC639" s="160"/>
      <c r="ED639" s="160"/>
      <c r="EE639" s="160"/>
      <c r="EF639" s="160"/>
      <c r="EG639" s="160"/>
    </row>
    <row r="640" spans="28:137" s="162" customFormat="1">
      <c r="AB640" s="160"/>
      <c r="AC640" s="171"/>
      <c r="AD640" s="164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  <c r="BA640" s="160"/>
      <c r="BB640" s="160"/>
      <c r="BC640" s="160"/>
      <c r="BD640" s="160"/>
      <c r="BE640" s="160"/>
      <c r="BF640" s="160"/>
      <c r="BG640" s="160"/>
      <c r="BH640" s="160"/>
      <c r="BI640" s="160"/>
      <c r="BJ640" s="160"/>
      <c r="BK640" s="160"/>
      <c r="BL640" s="160"/>
      <c r="BM640" s="160"/>
      <c r="BN640" s="160"/>
      <c r="BO640" s="160"/>
      <c r="BP640" s="160"/>
      <c r="BQ640" s="160"/>
      <c r="BR640" s="160"/>
      <c r="BS640" s="160"/>
      <c r="BT640" s="160"/>
      <c r="BU640" s="160"/>
      <c r="BV640" s="160"/>
      <c r="BW640" s="160"/>
      <c r="BX640" s="160"/>
      <c r="BY640" s="160"/>
      <c r="BZ640" s="160"/>
      <c r="CA640" s="160"/>
      <c r="CB640" s="160"/>
      <c r="CC640" s="160"/>
      <c r="CD640" s="160"/>
      <c r="CE640" s="160"/>
      <c r="CF640" s="160"/>
      <c r="CG640" s="160"/>
      <c r="CH640" s="160"/>
      <c r="CI640" s="160"/>
      <c r="CJ640" s="160"/>
      <c r="CK640" s="160"/>
      <c r="CL640" s="160"/>
      <c r="CM640" s="160"/>
      <c r="CN640" s="160"/>
      <c r="CO640" s="160"/>
      <c r="CP640" s="160"/>
      <c r="CQ640" s="160"/>
      <c r="CR640" s="160"/>
      <c r="CS640" s="160"/>
      <c r="CT640" s="160"/>
      <c r="CU640" s="160"/>
      <c r="CV640" s="160"/>
      <c r="CW640" s="160"/>
      <c r="CX640" s="160"/>
      <c r="CY640" s="160"/>
      <c r="CZ640" s="160"/>
      <c r="DA640" s="160"/>
      <c r="DB640" s="160"/>
      <c r="DC640" s="160"/>
      <c r="DD640" s="160"/>
      <c r="DE640" s="160"/>
      <c r="DF640" s="160"/>
      <c r="DG640" s="160"/>
      <c r="DH640" s="160"/>
      <c r="DI640" s="160"/>
      <c r="DJ640" s="160"/>
      <c r="DK640" s="160"/>
      <c r="DL640" s="160"/>
      <c r="DM640" s="160"/>
      <c r="DN640" s="160"/>
      <c r="DO640" s="160"/>
      <c r="DP640" s="160"/>
      <c r="DQ640" s="160"/>
      <c r="DR640" s="160"/>
      <c r="DS640" s="160"/>
      <c r="DT640" s="160"/>
      <c r="DU640" s="160"/>
      <c r="DV640" s="160"/>
      <c r="DW640" s="160"/>
      <c r="DX640" s="160"/>
      <c r="DY640" s="160"/>
      <c r="DZ640" s="160"/>
      <c r="EA640" s="160"/>
      <c r="EB640" s="160"/>
      <c r="EC640" s="160"/>
      <c r="ED640" s="160"/>
      <c r="EE640" s="160"/>
      <c r="EF640" s="160"/>
      <c r="EG640" s="160"/>
    </row>
    <row r="641" spans="28:137" s="162" customFormat="1">
      <c r="AB641" s="160"/>
      <c r="AC641" s="171"/>
      <c r="AD641" s="164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  <c r="BA641" s="160"/>
      <c r="BB641" s="160"/>
      <c r="BC641" s="160"/>
      <c r="BD641" s="160"/>
      <c r="BE641" s="160"/>
      <c r="BF641" s="160"/>
      <c r="BG641" s="160"/>
      <c r="BH641" s="160"/>
      <c r="BI641" s="160"/>
      <c r="BJ641" s="160"/>
      <c r="BK641" s="160"/>
      <c r="BL641" s="160"/>
      <c r="BM641" s="160"/>
      <c r="BN641" s="160"/>
      <c r="BO641" s="160"/>
      <c r="BP641" s="160"/>
      <c r="BQ641" s="160"/>
      <c r="BR641" s="160"/>
      <c r="BS641" s="160"/>
      <c r="BT641" s="160"/>
      <c r="BU641" s="160"/>
      <c r="BV641" s="160"/>
      <c r="BW641" s="160"/>
      <c r="BX641" s="160"/>
      <c r="BY641" s="160"/>
      <c r="BZ641" s="160"/>
      <c r="CA641" s="160"/>
      <c r="CB641" s="160"/>
      <c r="CC641" s="160"/>
      <c r="CD641" s="160"/>
      <c r="CE641" s="160"/>
      <c r="CF641" s="160"/>
      <c r="CG641" s="160"/>
      <c r="CH641" s="160"/>
      <c r="CI641" s="160"/>
      <c r="CJ641" s="160"/>
      <c r="CK641" s="160"/>
      <c r="CL641" s="160"/>
      <c r="CM641" s="160"/>
      <c r="CN641" s="160"/>
      <c r="CO641" s="160"/>
      <c r="CP641" s="160"/>
      <c r="CQ641" s="160"/>
      <c r="CR641" s="160"/>
      <c r="CS641" s="160"/>
      <c r="CT641" s="160"/>
      <c r="CU641" s="160"/>
      <c r="CV641" s="160"/>
      <c r="CW641" s="160"/>
      <c r="CX641" s="160"/>
      <c r="CY641" s="160"/>
      <c r="CZ641" s="160"/>
      <c r="DA641" s="160"/>
      <c r="DB641" s="160"/>
      <c r="DC641" s="160"/>
      <c r="DD641" s="160"/>
      <c r="DE641" s="160"/>
      <c r="DF641" s="160"/>
      <c r="DG641" s="160"/>
      <c r="DH641" s="160"/>
      <c r="DI641" s="160"/>
      <c r="DJ641" s="160"/>
      <c r="DK641" s="160"/>
      <c r="DL641" s="160"/>
      <c r="DM641" s="160"/>
      <c r="DN641" s="160"/>
      <c r="DO641" s="160"/>
      <c r="DP641" s="160"/>
      <c r="DQ641" s="160"/>
      <c r="DR641" s="160"/>
      <c r="DS641" s="160"/>
      <c r="DT641" s="160"/>
      <c r="DU641" s="160"/>
      <c r="DV641" s="160"/>
      <c r="DW641" s="160"/>
      <c r="DX641" s="160"/>
      <c r="DY641" s="160"/>
      <c r="DZ641" s="160"/>
      <c r="EA641" s="160"/>
      <c r="EB641" s="160"/>
      <c r="EC641" s="160"/>
      <c r="ED641" s="160"/>
      <c r="EE641" s="160"/>
      <c r="EF641" s="160"/>
      <c r="EG641" s="160"/>
    </row>
    <row r="642" spans="28:137" s="162" customFormat="1">
      <c r="AB642" s="160"/>
      <c r="AC642" s="171"/>
      <c r="AD642" s="164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  <c r="BA642" s="160"/>
      <c r="BB642" s="160"/>
      <c r="BC642" s="160"/>
      <c r="BD642" s="160"/>
      <c r="BE642" s="160"/>
      <c r="BF642" s="160"/>
      <c r="BG642" s="160"/>
      <c r="BH642" s="160"/>
      <c r="BI642" s="160"/>
      <c r="BJ642" s="160"/>
      <c r="BK642" s="160"/>
      <c r="BL642" s="160"/>
      <c r="BM642" s="160"/>
      <c r="BN642" s="160"/>
      <c r="BO642" s="160"/>
      <c r="BP642" s="160"/>
      <c r="BQ642" s="160"/>
      <c r="BR642" s="160"/>
      <c r="BS642" s="160"/>
      <c r="BT642" s="160"/>
      <c r="BU642" s="160"/>
      <c r="BV642" s="160"/>
      <c r="BW642" s="160"/>
      <c r="BX642" s="160"/>
      <c r="BY642" s="160"/>
      <c r="BZ642" s="160"/>
      <c r="CA642" s="160"/>
      <c r="CB642" s="160"/>
      <c r="CC642" s="160"/>
      <c r="CD642" s="160"/>
      <c r="CE642" s="160"/>
      <c r="CF642" s="160"/>
      <c r="CG642" s="160"/>
      <c r="CH642" s="160"/>
      <c r="CI642" s="160"/>
      <c r="CJ642" s="160"/>
      <c r="CK642" s="160"/>
      <c r="CL642" s="160"/>
      <c r="CM642" s="160"/>
      <c r="CN642" s="160"/>
      <c r="CO642" s="160"/>
      <c r="CP642" s="160"/>
      <c r="CQ642" s="160"/>
      <c r="CR642" s="160"/>
      <c r="CS642" s="160"/>
      <c r="CT642" s="160"/>
      <c r="CU642" s="160"/>
      <c r="CV642" s="160"/>
      <c r="CW642" s="160"/>
      <c r="CX642" s="160"/>
      <c r="CY642" s="160"/>
      <c r="CZ642" s="160"/>
      <c r="DA642" s="160"/>
      <c r="DB642" s="160"/>
      <c r="DC642" s="160"/>
      <c r="DD642" s="160"/>
      <c r="DE642" s="160"/>
      <c r="DF642" s="160"/>
      <c r="DG642" s="160"/>
      <c r="DH642" s="160"/>
      <c r="DI642" s="160"/>
      <c r="DJ642" s="160"/>
      <c r="DK642" s="160"/>
      <c r="DL642" s="160"/>
      <c r="DM642" s="160"/>
      <c r="DN642" s="160"/>
      <c r="DO642" s="160"/>
      <c r="DP642" s="160"/>
      <c r="DQ642" s="160"/>
      <c r="DR642" s="160"/>
      <c r="DS642" s="160"/>
      <c r="DT642" s="160"/>
      <c r="DU642" s="160"/>
      <c r="DV642" s="160"/>
      <c r="DW642" s="160"/>
      <c r="DX642" s="160"/>
      <c r="DY642" s="160"/>
      <c r="DZ642" s="160"/>
      <c r="EA642" s="160"/>
      <c r="EB642" s="160"/>
      <c r="EC642" s="160"/>
      <c r="ED642" s="160"/>
      <c r="EE642" s="160"/>
      <c r="EF642" s="160"/>
      <c r="EG642" s="160"/>
    </row>
    <row r="643" spans="28:137" s="162" customFormat="1">
      <c r="AB643" s="160"/>
      <c r="AC643" s="171"/>
      <c r="AD643" s="164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  <c r="BA643" s="160"/>
      <c r="BB643" s="160"/>
      <c r="BC643" s="160"/>
      <c r="BD643" s="160"/>
      <c r="BE643" s="160"/>
      <c r="BF643" s="160"/>
      <c r="BG643" s="160"/>
      <c r="BH643" s="160"/>
      <c r="BI643" s="160"/>
      <c r="BJ643" s="160"/>
      <c r="BK643" s="160"/>
      <c r="BL643" s="160"/>
      <c r="BM643" s="160"/>
      <c r="BN643" s="160"/>
      <c r="BO643" s="160"/>
      <c r="BP643" s="160"/>
      <c r="BQ643" s="160"/>
      <c r="BR643" s="160"/>
      <c r="BS643" s="160"/>
      <c r="BT643" s="160"/>
      <c r="BU643" s="160"/>
      <c r="BV643" s="160"/>
      <c r="BW643" s="160"/>
      <c r="BX643" s="160"/>
      <c r="BY643" s="160"/>
      <c r="BZ643" s="160"/>
      <c r="CA643" s="160"/>
      <c r="CB643" s="160"/>
      <c r="CC643" s="160"/>
      <c r="CD643" s="160"/>
      <c r="CE643" s="160"/>
      <c r="CF643" s="160"/>
      <c r="CG643" s="160"/>
      <c r="CH643" s="160"/>
      <c r="CI643" s="160"/>
      <c r="CJ643" s="160"/>
      <c r="CK643" s="160"/>
      <c r="CL643" s="160"/>
      <c r="CM643" s="160"/>
      <c r="CN643" s="160"/>
      <c r="CO643" s="160"/>
      <c r="CP643" s="160"/>
      <c r="CQ643" s="160"/>
      <c r="CR643" s="160"/>
      <c r="CS643" s="160"/>
      <c r="CT643" s="160"/>
      <c r="CU643" s="160"/>
      <c r="CV643" s="160"/>
      <c r="CW643" s="160"/>
      <c r="CX643" s="160"/>
      <c r="CY643" s="160"/>
      <c r="CZ643" s="160"/>
      <c r="DA643" s="160"/>
      <c r="DB643" s="160"/>
      <c r="DC643" s="160"/>
      <c r="DD643" s="160"/>
      <c r="DE643" s="160"/>
      <c r="DF643" s="160"/>
      <c r="DG643" s="160"/>
      <c r="DH643" s="160"/>
      <c r="DI643" s="160"/>
      <c r="DJ643" s="160"/>
      <c r="DK643" s="160"/>
      <c r="DL643" s="160"/>
      <c r="DM643" s="160"/>
      <c r="DN643" s="160"/>
      <c r="DO643" s="160"/>
      <c r="DP643" s="160"/>
      <c r="DQ643" s="160"/>
      <c r="DR643" s="160"/>
      <c r="DS643" s="160"/>
      <c r="DT643" s="160"/>
      <c r="DU643" s="160"/>
      <c r="DV643" s="160"/>
      <c r="DW643" s="160"/>
      <c r="DX643" s="160"/>
      <c r="DY643" s="160"/>
      <c r="DZ643" s="160"/>
      <c r="EA643" s="160"/>
      <c r="EB643" s="160"/>
      <c r="EC643" s="160"/>
      <c r="ED643" s="160"/>
      <c r="EE643" s="160"/>
      <c r="EF643" s="160"/>
      <c r="EG643" s="160"/>
    </row>
    <row r="644" spans="28:137" s="162" customFormat="1">
      <c r="AB644" s="160"/>
      <c r="AC644" s="171"/>
      <c r="AD644" s="164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0"/>
      <c r="CA644" s="160"/>
      <c r="CB644" s="160"/>
      <c r="CC644" s="160"/>
      <c r="CD644" s="160"/>
      <c r="CE644" s="160"/>
      <c r="CF644" s="160"/>
      <c r="CG644" s="160"/>
      <c r="CH644" s="160"/>
      <c r="CI644" s="160"/>
      <c r="CJ644" s="160"/>
      <c r="CK644" s="160"/>
      <c r="CL644" s="160"/>
      <c r="CM644" s="160"/>
      <c r="CN644" s="160"/>
      <c r="CO644" s="160"/>
      <c r="CP644" s="160"/>
      <c r="CQ644" s="160"/>
      <c r="CR644" s="160"/>
      <c r="CS644" s="160"/>
      <c r="CT644" s="160"/>
      <c r="CU644" s="160"/>
      <c r="CV644" s="160"/>
      <c r="CW644" s="160"/>
      <c r="CX644" s="160"/>
      <c r="CY644" s="160"/>
      <c r="CZ644" s="160"/>
      <c r="DA644" s="160"/>
      <c r="DB644" s="160"/>
      <c r="DC644" s="160"/>
      <c r="DD644" s="160"/>
      <c r="DE644" s="160"/>
      <c r="DF644" s="160"/>
      <c r="DG644" s="160"/>
      <c r="DH644" s="160"/>
      <c r="DI644" s="160"/>
      <c r="DJ644" s="160"/>
      <c r="DK644" s="160"/>
      <c r="DL644" s="160"/>
      <c r="DM644" s="160"/>
      <c r="DN644" s="160"/>
      <c r="DO644" s="160"/>
      <c r="DP644" s="160"/>
      <c r="DQ644" s="160"/>
      <c r="DR644" s="160"/>
      <c r="DS644" s="160"/>
      <c r="DT644" s="160"/>
      <c r="DU644" s="160"/>
      <c r="DV644" s="160"/>
      <c r="DW644" s="160"/>
      <c r="DX644" s="160"/>
      <c r="DY644" s="160"/>
      <c r="DZ644" s="160"/>
      <c r="EA644" s="160"/>
      <c r="EB644" s="160"/>
      <c r="EC644" s="160"/>
      <c r="ED644" s="160"/>
      <c r="EE644" s="160"/>
      <c r="EF644" s="160"/>
      <c r="EG644" s="160"/>
    </row>
    <row r="645" spans="28:137" s="162" customFormat="1">
      <c r="AB645" s="160"/>
      <c r="AC645" s="171"/>
      <c r="AD645" s="164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  <c r="BA645" s="160"/>
      <c r="BB645" s="160"/>
      <c r="BC645" s="160"/>
      <c r="BD645" s="160"/>
      <c r="BE645" s="160"/>
      <c r="BF645" s="160"/>
      <c r="BG645" s="160"/>
      <c r="BH645" s="160"/>
      <c r="BI645" s="160"/>
      <c r="BJ645" s="160"/>
      <c r="BK645" s="160"/>
      <c r="BL645" s="160"/>
      <c r="BM645" s="160"/>
      <c r="BN645" s="160"/>
      <c r="BO645" s="160"/>
      <c r="BP645" s="160"/>
      <c r="BQ645" s="160"/>
      <c r="BR645" s="160"/>
      <c r="BS645" s="160"/>
      <c r="BT645" s="160"/>
      <c r="BU645" s="160"/>
      <c r="BV645" s="160"/>
      <c r="BW645" s="160"/>
      <c r="BX645" s="160"/>
      <c r="BY645" s="160"/>
      <c r="BZ645" s="160"/>
      <c r="CA645" s="160"/>
      <c r="CB645" s="160"/>
      <c r="CC645" s="160"/>
      <c r="CD645" s="160"/>
      <c r="CE645" s="160"/>
      <c r="CF645" s="160"/>
      <c r="CG645" s="160"/>
      <c r="CH645" s="160"/>
      <c r="CI645" s="160"/>
      <c r="CJ645" s="160"/>
      <c r="CK645" s="160"/>
      <c r="CL645" s="160"/>
      <c r="CM645" s="160"/>
      <c r="CN645" s="160"/>
      <c r="CO645" s="160"/>
      <c r="CP645" s="160"/>
      <c r="CQ645" s="160"/>
      <c r="CR645" s="160"/>
      <c r="CS645" s="160"/>
      <c r="CT645" s="160"/>
      <c r="CU645" s="160"/>
      <c r="CV645" s="160"/>
      <c r="CW645" s="160"/>
      <c r="CX645" s="160"/>
      <c r="CY645" s="160"/>
      <c r="CZ645" s="160"/>
      <c r="DA645" s="160"/>
      <c r="DB645" s="160"/>
      <c r="DC645" s="160"/>
      <c r="DD645" s="160"/>
      <c r="DE645" s="160"/>
      <c r="DF645" s="160"/>
      <c r="DG645" s="160"/>
      <c r="DH645" s="160"/>
      <c r="DI645" s="160"/>
      <c r="DJ645" s="160"/>
      <c r="DK645" s="160"/>
      <c r="DL645" s="160"/>
      <c r="DM645" s="160"/>
      <c r="DN645" s="160"/>
      <c r="DO645" s="160"/>
      <c r="DP645" s="160"/>
      <c r="DQ645" s="160"/>
      <c r="DR645" s="160"/>
      <c r="DS645" s="160"/>
      <c r="DT645" s="160"/>
      <c r="DU645" s="160"/>
      <c r="DV645" s="160"/>
      <c r="DW645" s="160"/>
      <c r="DX645" s="160"/>
      <c r="DY645" s="160"/>
      <c r="DZ645" s="160"/>
      <c r="EA645" s="160"/>
      <c r="EB645" s="160"/>
      <c r="EC645" s="160"/>
      <c r="ED645" s="160"/>
      <c r="EE645" s="160"/>
      <c r="EF645" s="160"/>
      <c r="EG645" s="160"/>
    </row>
    <row r="646" spans="28:137" s="162" customFormat="1">
      <c r="AB646" s="160"/>
      <c r="AC646" s="171"/>
      <c r="AD646" s="164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160"/>
      <c r="CB646" s="160"/>
      <c r="CC646" s="160"/>
      <c r="CD646" s="160"/>
      <c r="CE646" s="160"/>
      <c r="CF646" s="160"/>
      <c r="CG646" s="160"/>
      <c r="CH646" s="160"/>
      <c r="CI646" s="160"/>
      <c r="CJ646" s="160"/>
      <c r="CK646" s="160"/>
      <c r="CL646" s="160"/>
      <c r="CM646" s="160"/>
      <c r="CN646" s="160"/>
      <c r="CO646" s="160"/>
      <c r="CP646" s="160"/>
      <c r="CQ646" s="160"/>
      <c r="CR646" s="160"/>
      <c r="CS646" s="160"/>
      <c r="CT646" s="160"/>
      <c r="CU646" s="160"/>
      <c r="CV646" s="160"/>
      <c r="CW646" s="160"/>
      <c r="CX646" s="160"/>
      <c r="CY646" s="160"/>
      <c r="CZ646" s="160"/>
      <c r="DA646" s="160"/>
      <c r="DB646" s="160"/>
      <c r="DC646" s="160"/>
      <c r="DD646" s="160"/>
      <c r="DE646" s="160"/>
      <c r="DF646" s="160"/>
      <c r="DG646" s="160"/>
      <c r="DH646" s="160"/>
      <c r="DI646" s="160"/>
      <c r="DJ646" s="160"/>
      <c r="DK646" s="160"/>
      <c r="DL646" s="160"/>
      <c r="DM646" s="160"/>
      <c r="DN646" s="160"/>
      <c r="DO646" s="160"/>
      <c r="DP646" s="160"/>
      <c r="DQ646" s="160"/>
      <c r="DR646" s="160"/>
      <c r="DS646" s="160"/>
      <c r="DT646" s="160"/>
      <c r="DU646" s="160"/>
      <c r="DV646" s="160"/>
      <c r="DW646" s="160"/>
      <c r="DX646" s="160"/>
      <c r="DY646" s="160"/>
      <c r="DZ646" s="160"/>
      <c r="EA646" s="160"/>
      <c r="EB646" s="160"/>
      <c r="EC646" s="160"/>
      <c r="ED646" s="160"/>
      <c r="EE646" s="160"/>
      <c r="EF646" s="160"/>
      <c r="EG646" s="160"/>
    </row>
    <row r="647" spans="28:137" s="162" customFormat="1">
      <c r="AB647" s="160"/>
      <c r="AC647" s="171"/>
      <c r="AD647" s="164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  <c r="BA647" s="160"/>
      <c r="BB647" s="160"/>
      <c r="BC647" s="160"/>
      <c r="BD647" s="160"/>
      <c r="BE647" s="160"/>
      <c r="BF647" s="160"/>
      <c r="BG647" s="160"/>
      <c r="BH647" s="160"/>
      <c r="BI647" s="160"/>
      <c r="BJ647" s="160"/>
      <c r="BK647" s="160"/>
      <c r="BL647" s="160"/>
      <c r="BM647" s="160"/>
      <c r="BN647" s="160"/>
      <c r="BO647" s="160"/>
      <c r="BP647" s="160"/>
      <c r="BQ647" s="160"/>
      <c r="BR647" s="160"/>
      <c r="BS647" s="160"/>
      <c r="BT647" s="160"/>
      <c r="BU647" s="160"/>
      <c r="BV647" s="160"/>
      <c r="BW647" s="160"/>
      <c r="BX647" s="160"/>
      <c r="BY647" s="160"/>
      <c r="BZ647" s="160"/>
      <c r="CA647" s="160"/>
      <c r="CB647" s="160"/>
      <c r="CC647" s="160"/>
      <c r="CD647" s="160"/>
      <c r="CE647" s="160"/>
      <c r="CF647" s="160"/>
      <c r="CG647" s="160"/>
      <c r="CH647" s="160"/>
      <c r="CI647" s="160"/>
      <c r="CJ647" s="160"/>
      <c r="CK647" s="160"/>
      <c r="CL647" s="160"/>
      <c r="CM647" s="160"/>
      <c r="CN647" s="160"/>
      <c r="CO647" s="160"/>
      <c r="CP647" s="160"/>
      <c r="CQ647" s="160"/>
      <c r="CR647" s="160"/>
      <c r="CS647" s="160"/>
      <c r="CT647" s="160"/>
      <c r="CU647" s="160"/>
      <c r="CV647" s="160"/>
      <c r="CW647" s="160"/>
      <c r="CX647" s="160"/>
      <c r="CY647" s="160"/>
      <c r="CZ647" s="160"/>
      <c r="DA647" s="160"/>
      <c r="DB647" s="160"/>
      <c r="DC647" s="160"/>
      <c r="DD647" s="160"/>
      <c r="DE647" s="160"/>
      <c r="DF647" s="160"/>
      <c r="DG647" s="160"/>
      <c r="DH647" s="160"/>
      <c r="DI647" s="160"/>
      <c r="DJ647" s="160"/>
      <c r="DK647" s="160"/>
      <c r="DL647" s="160"/>
      <c r="DM647" s="160"/>
      <c r="DN647" s="160"/>
      <c r="DO647" s="160"/>
      <c r="DP647" s="160"/>
      <c r="DQ647" s="160"/>
      <c r="DR647" s="160"/>
      <c r="DS647" s="160"/>
      <c r="DT647" s="160"/>
      <c r="DU647" s="160"/>
      <c r="DV647" s="160"/>
      <c r="DW647" s="160"/>
      <c r="DX647" s="160"/>
      <c r="DY647" s="160"/>
      <c r="DZ647" s="160"/>
      <c r="EA647" s="160"/>
      <c r="EB647" s="160"/>
      <c r="EC647" s="160"/>
      <c r="ED647" s="160"/>
      <c r="EE647" s="160"/>
      <c r="EF647" s="160"/>
      <c r="EG647" s="160"/>
    </row>
    <row r="648" spans="28:137" s="162" customFormat="1">
      <c r="AB648" s="160"/>
      <c r="AC648" s="171"/>
      <c r="AD648" s="164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  <c r="BA648" s="160"/>
      <c r="BB648" s="160"/>
      <c r="BC648" s="160"/>
      <c r="BD648" s="160"/>
      <c r="BE648" s="160"/>
      <c r="BF648" s="160"/>
      <c r="BG648" s="160"/>
      <c r="BH648" s="160"/>
      <c r="BI648" s="160"/>
      <c r="BJ648" s="160"/>
      <c r="BK648" s="160"/>
      <c r="BL648" s="160"/>
      <c r="BM648" s="160"/>
      <c r="BN648" s="160"/>
      <c r="BO648" s="160"/>
      <c r="BP648" s="160"/>
      <c r="BQ648" s="160"/>
      <c r="BR648" s="160"/>
      <c r="BS648" s="160"/>
      <c r="BT648" s="160"/>
      <c r="BU648" s="160"/>
      <c r="BV648" s="160"/>
      <c r="BW648" s="160"/>
      <c r="BX648" s="160"/>
      <c r="BY648" s="160"/>
      <c r="BZ648" s="160"/>
      <c r="CA648" s="160"/>
      <c r="CB648" s="160"/>
      <c r="CC648" s="160"/>
      <c r="CD648" s="160"/>
      <c r="CE648" s="160"/>
      <c r="CF648" s="160"/>
      <c r="CG648" s="160"/>
      <c r="CH648" s="160"/>
      <c r="CI648" s="160"/>
      <c r="CJ648" s="160"/>
      <c r="CK648" s="160"/>
      <c r="CL648" s="160"/>
      <c r="CM648" s="160"/>
      <c r="CN648" s="160"/>
      <c r="CO648" s="160"/>
      <c r="CP648" s="160"/>
      <c r="CQ648" s="160"/>
      <c r="CR648" s="160"/>
      <c r="CS648" s="160"/>
      <c r="CT648" s="160"/>
      <c r="CU648" s="160"/>
      <c r="CV648" s="160"/>
      <c r="CW648" s="160"/>
      <c r="CX648" s="160"/>
      <c r="CY648" s="160"/>
      <c r="CZ648" s="160"/>
      <c r="DA648" s="160"/>
      <c r="DB648" s="160"/>
      <c r="DC648" s="160"/>
      <c r="DD648" s="160"/>
      <c r="DE648" s="160"/>
      <c r="DF648" s="160"/>
      <c r="DG648" s="160"/>
      <c r="DH648" s="160"/>
      <c r="DI648" s="160"/>
      <c r="DJ648" s="160"/>
      <c r="DK648" s="160"/>
      <c r="DL648" s="160"/>
      <c r="DM648" s="160"/>
      <c r="DN648" s="160"/>
      <c r="DO648" s="160"/>
      <c r="DP648" s="160"/>
      <c r="DQ648" s="160"/>
      <c r="DR648" s="160"/>
      <c r="DS648" s="160"/>
      <c r="DT648" s="160"/>
      <c r="DU648" s="160"/>
      <c r="DV648" s="160"/>
      <c r="DW648" s="160"/>
      <c r="DX648" s="160"/>
      <c r="DY648" s="160"/>
      <c r="DZ648" s="160"/>
      <c r="EA648" s="160"/>
      <c r="EB648" s="160"/>
      <c r="EC648" s="160"/>
      <c r="ED648" s="160"/>
      <c r="EE648" s="160"/>
      <c r="EF648" s="160"/>
      <c r="EG648" s="160"/>
    </row>
    <row r="649" spans="28:137" s="162" customFormat="1">
      <c r="AB649" s="160"/>
      <c r="AC649" s="171"/>
      <c r="AD649" s="164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  <c r="BA649" s="160"/>
      <c r="BB649" s="160"/>
      <c r="BC649" s="160"/>
      <c r="BD649" s="160"/>
      <c r="BE649" s="160"/>
      <c r="BF649" s="160"/>
      <c r="BG649" s="160"/>
      <c r="BH649" s="160"/>
      <c r="BI649" s="160"/>
      <c r="BJ649" s="160"/>
      <c r="BK649" s="160"/>
      <c r="BL649" s="160"/>
      <c r="BM649" s="160"/>
      <c r="BN649" s="160"/>
      <c r="BO649" s="160"/>
      <c r="BP649" s="160"/>
      <c r="BQ649" s="160"/>
      <c r="BR649" s="160"/>
      <c r="BS649" s="160"/>
      <c r="BT649" s="160"/>
      <c r="BU649" s="160"/>
      <c r="BV649" s="160"/>
      <c r="BW649" s="160"/>
      <c r="BX649" s="160"/>
      <c r="BY649" s="160"/>
      <c r="BZ649" s="160"/>
      <c r="CA649" s="160"/>
      <c r="CB649" s="160"/>
      <c r="CC649" s="160"/>
      <c r="CD649" s="160"/>
      <c r="CE649" s="160"/>
      <c r="CF649" s="160"/>
      <c r="CG649" s="160"/>
      <c r="CH649" s="160"/>
      <c r="CI649" s="160"/>
      <c r="CJ649" s="160"/>
      <c r="CK649" s="160"/>
      <c r="CL649" s="160"/>
      <c r="CM649" s="160"/>
      <c r="CN649" s="160"/>
      <c r="CO649" s="160"/>
      <c r="CP649" s="160"/>
      <c r="CQ649" s="160"/>
      <c r="CR649" s="160"/>
      <c r="CS649" s="160"/>
      <c r="CT649" s="160"/>
      <c r="CU649" s="160"/>
      <c r="CV649" s="160"/>
      <c r="CW649" s="160"/>
      <c r="CX649" s="160"/>
      <c r="CY649" s="160"/>
      <c r="CZ649" s="160"/>
      <c r="DA649" s="160"/>
      <c r="DB649" s="160"/>
      <c r="DC649" s="160"/>
      <c r="DD649" s="160"/>
      <c r="DE649" s="160"/>
      <c r="DF649" s="160"/>
      <c r="DG649" s="160"/>
      <c r="DH649" s="160"/>
      <c r="DI649" s="160"/>
      <c r="DJ649" s="160"/>
      <c r="DK649" s="160"/>
      <c r="DL649" s="160"/>
      <c r="DM649" s="160"/>
      <c r="DN649" s="160"/>
      <c r="DO649" s="160"/>
      <c r="DP649" s="160"/>
      <c r="DQ649" s="160"/>
      <c r="DR649" s="160"/>
      <c r="DS649" s="160"/>
      <c r="DT649" s="160"/>
      <c r="DU649" s="160"/>
      <c r="DV649" s="160"/>
      <c r="DW649" s="160"/>
      <c r="DX649" s="160"/>
      <c r="DY649" s="160"/>
      <c r="DZ649" s="160"/>
      <c r="EA649" s="160"/>
      <c r="EB649" s="160"/>
      <c r="EC649" s="160"/>
      <c r="ED649" s="160"/>
      <c r="EE649" s="160"/>
      <c r="EF649" s="160"/>
      <c r="EG649" s="160"/>
    </row>
    <row r="650" spans="28:137" s="162" customFormat="1">
      <c r="AB650" s="160"/>
      <c r="AC650" s="171"/>
      <c r="AD650" s="164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  <c r="BA650" s="160"/>
      <c r="BB650" s="160"/>
      <c r="BC650" s="160"/>
      <c r="BD650" s="160"/>
      <c r="BE650" s="160"/>
      <c r="BF650" s="160"/>
      <c r="BG650" s="160"/>
      <c r="BH650" s="160"/>
      <c r="BI650" s="160"/>
      <c r="BJ650" s="160"/>
      <c r="BK650" s="160"/>
      <c r="BL650" s="160"/>
      <c r="BM650" s="160"/>
      <c r="BN650" s="160"/>
      <c r="BO650" s="160"/>
      <c r="BP650" s="160"/>
      <c r="BQ650" s="160"/>
      <c r="BR650" s="160"/>
      <c r="BS650" s="160"/>
      <c r="BT650" s="160"/>
      <c r="BU650" s="160"/>
      <c r="BV650" s="160"/>
      <c r="BW650" s="160"/>
      <c r="BX650" s="160"/>
      <c r="BY650" s="160"/>
      <c r="BZ650" s="160"/>
      <c r="CA650" s="160"/>
      <c r="CB650" s="160"/>
      <c r="CC650" s="160"/>
      <c r="CD650" s="160"/>
      <c r="CE650" s="160"/>
      <c r="CF650" s="160"/>
      <c r="CG650" s="160"/>
      <c r="CH650" s="160"/>
      <c r="CI650" s="160"/>
      <c r="CJ650" s="160"/>
      <c r="CK650" s="160"/>
      <c r="CL650" s="160"/>
      <c r="CM650" s="160"/>
      <c r="CN650" s="160"/>
      <c r="CO650" s="160"/>
      <c r="CP650" s="160"/>
      <c r="CQ650" s="160"/>
      <c r="CR650" s="160"/>
      <c r="CS650" s="160"/>
      <c r="CT650" s="160"/>
      <c r="CU650" s="160"/>
      <c r="CV650" s="160"/>
      <c r="CW650" s="160"/>
      <c r="CX650" s="160"/>
      <c r="CY650" s="160"/>
      <c r="CZ650" s="160"/>
      <c r="DA650" s="160"/>
      <c r="DB650" s="160"/>
      <c r="DC650" s="160"/>
      <c r="DD650" s="160"/>
      <c r="DE650" s="160"/>
      <c r="DF650" s="160"/>
      <c r="DG650" s="160"/>
      <c r="DH650" s="160"/>
      <c r="DI650" s="160"/>
      <c r="DJ650" s="160"/>
      <c r="DK650" s="160"/>
      <c r="DL650" s="160"/>
      <c r="DM650" s="160"/>
      <c r="DN650" s="160"/>
      <c r="DO650" s="160"/>
      <c r="DP650" s="160"/>
      <c r="DQ650" s="160"/>
      <c r="DR650" s="160"/>
      <c r="DS650" s="160"/>
      <c r="DT650" s="160"/>
      <c r="DU650" s="160"/>
      <c r="DV650" s="160"/>
      <c r="DW650" s="160"/>
      <c r="DX650" s="160"/>
      <c r="DY650" s="160"/>
      <c r="DZ650" s="160"/>
      <c r="EA650" s="160"/>
      <c r="EB650" s="160"/>
      <c r="EC650" s="160"/>
      <c r="ED650" s="160"/>
      <c r="EE650" s="160"/>
      <c r="EF650" s="160"/>
      <c r="EG650" s="160"/>
    </row>
    <row r="651" spans="28:137" s="162" customFormat="1">
      <c r="AB651" s="160"/>
      <c r="AC651" s="171"/>
      <c r="AD651" s="164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  <c r="BA651" s="160"/>
      <c r="BB651" s="160"/>
      <c r="BC651" s="160"/>
      <c r="BD651" s="160"/>
      <c r="BE651" s="160"/>
      <c r="BF651" s="160"/>
      <c r="BG651" s="160"/>
      <c r="BH651" s="160"/>
      <c r="BI651" s="160"/>
      <c r="BJ651" s="160"/>
      <c r="BK651" s="160"/>
      <c r="BL651" s="160"/>
      <c r="BM651" s="160"/>
      <c r="BN651" s="160"/>
      <c r="BO651" s="160"/>
      <c r="BP651" s="160"/>
      <c r="BQ651" s="160"/>
      <c r="BR651" s="160"/>
      <c r="BS651" s="160"/>
      <c r="BT651" s="160"/>
      <c r="BU651" s="160"/>
      <c r="BV651" s="160"/>
      <c r="BW651" s="160"/>
      <c r="BX651" s="160"/>
      <c r="BY651" s="160"/>
      <c r="BZ651" s="160"/>
      <c r="CA651" s="160"/>
      <c r="CB651" s="160"/>
      <c r="CC651" s="160"/>
      <c r="CD651" s="160"/>
      <c r="CE651" s="160"/>
      <c r="CF651" s="160"/>
      <c r="CG651" s="160"/>
      <c r="CH651" s="160"/>
      <c r="CI651" s="160"/>
      <c r="CJ651" s="160"/>
      <c r="CK651" s="160"/>
      <c r="CL651" s="160"/>
      <c r="CM651" s="160"/>
      <c r="CN651" s="160"/>
      <c r="CO651" s="160"/>
      <c r="CP651" s="160"/>
      <c r="CQ651" s="160"/>
      <c r="CR651" s="160"/>
      <c r="CS651" s="160"/>
      <c r="CT651" s="160"/>
      <c r="CU651" s="160"/>
      <c r="CV651" s="160"/>
      <c r="CW651" s="160"/>
      <c r="CX651" s="160"/>
      <c r="CY651" s="160"/>
      <c r="CZ651" s="160"/>
      <c r="DA651" s="160"/>
      <c r="DB651" s="160"/>
      <c r="DC651" s="160"/>
      <c r="DD651" s="160"/>
      <c r="DE651" s="160"/>
      <c r="DF651" s="160"/>
      <c r="DG651" s="160"/>
      <c r="DH651" s="160"/>
      <c r="DI651" s="160"/>
      <c r="DJ651" s="160"/>
      <c r="DK651" s="160"/>
      <c r="DL651" s="160"/>
      <c r="DM651" s="160"/>
      <c r="DN651" s="160"/>
      <c r="DO651" s="160"/>
      <c r="DP651" s="160"/>
      <c r="DQ651" s="160"/>
      <c r="DR651" s="160"/>
      <c r="DS651" s="160"/>
      <c r="DT651" s="160"/>
      <c r="DU651" s="160"/>
      <c r="DV651" s="160"/>
      <c r="DW651" s="160"/>
      <c r="DX651" s="160"/>
      <c r="DY651" s="160"/>
      <c r="DZ651" s="160"/>
      <c r="EA651" s="160"/>
      <c r="EB651" s="160"/>
      <c r="EC651" s="160"/>
      <c r="ED651" s="160"/>
      <c r="EE651" s="160"/>
      <c r="EF651" s="160"/>
      <c r="EG651" s="160"/>
    </row>
    <row r="652" spans="28:137" s="162" customFormat="1">
      <c r="AB652" s="160"/>
      <c r="AC652" s="171"/>
      <c r="AD652" s="164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  <c r="BA652" s="160"/>
      <c r="BB652" s="160"/>
      <c r="BC652" s="160"/>
      <c r="BD652" s="160"/>
      <c r="BE652" s="160"/>
      <c r="BF652" s="160"/>
      <c r="BG652" s="160"/>
      <c r="BH652" s="160"/>
      <c r="BI652" s="160"/>
      <c r="BJ652" s="160"/>
      <c r="BK652" s="160"/>
      <c r="BL652" s="160"/>
      <c r="BM652" s="160"/>
      <c r="BN652" s="160"/>
      <c r="BO652" s="160"/>
      <c r="BP652" s="160"/>
      <c r="BQ652" s="160"/>
      <c r="BR652" s="160"/>
      <c r="BS652" s="160"/>
      <c r="BT652" s="160"/>
      <c r="BU652" s="160"/>
      <c r="BV652" s="160"/>
      <c r="BW652" s="160"/>
      <c r="BX652" s="160"/>
      <c r="BY652" s="160"/>
      <c r="BZ652" s="160"/>
      <c r="CA652" s="160"/>
      <c r="CB652" s="160"/>
      <c r="CC652" s="160"/>
      <c r="CD652" s="160"/>
      <c r="CE652" s="160"/>
      <c r="CF652" s="160"/>
      <c r="CG652" s="160"/>
      <c r="CH652" s="160"/>
      <c r="CI652" s="160"/>
      <c r="CJ652" s="160"/>
      <c r="CK652" s="160"/>
      <c r="CL652" s="160"/>
      <c r="CM652" s="160"/>
      <c r="CN652" s="160"/>
      <c r="CO652" s="160"/>
      <c r="CP652" s="160"/>
      <c r="CQ652" s="160"/>
      <c r="CR652" s="160"/>
      <c r="CS652" s="160"/>
      <c r="CT652" s="160"/>
      <c r="CU652" s="160"/>
      <c r="CV652" s="160"/>
      <c r="CW652" s="160"/>
      <c r="CX652" s="160"/>
      <c r="CY652" s="160"/>
      <c r="CZ652" s="160"/>
      <c r="DA652" s="160"/>
      <c r="DB652" s="160"/>
      <c r="DC652" s="160"/>
      <c r="DD652" s="160"/>
      <c r="DE652" s="160"/>
      <c r="DF652" s="160"/>
      <c r="DG652" s="160"/>
      <c r="DH652" s="160"/>
      <c r="DI652" s="160"/>
      <c r="DJ652" s="160"/>
      <c r="DK652" s="160"/>
      <c r="DL652" s="160"/>
      <c r="DM652" s="160"/>
      <c r="DN652" s="160"/>
      <c r="DO652" s="160"/>
      <c r="DP652" s="160"/>
      <c r="DQ652" s="160"/>
      <c r="DR652" s="160"/>
      <c r="DS652" s="160"/>
      <c r="DT652" s="160"/>
      <c r="DU652" s="160"/>
      <c r="DV652" s="160"/>
      <c r="DW652" s="160"/>
      <c r="DX652" s="160"/>
      <c r="DY652" s="160"/>
      <c r="DZ652" s="160"/>
      <c r="EA652" s="160"/>
      <c r="EB652" s="160"/>
      <c r="EC652" s="160"/>
      <c r="ED652" s="160"/>
      <c r="EE652" s="160"/>
      <c r="EF652" s="160"/>
      <c r="EG652" s="160"/>
    </row>
    <row r="653" spans="28:137" s="162" customFormat="1">
      <c r="AB653" s="160"/>
      <c r="AC653" s="171"/>
      <c r="AD653" s="164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  <c r="BA653" s="160"/>
      <c r="BB653" s="160"/>
      <c r="BC653" s="160"/>
      <c r="BD653" s="160"/>
      <c r="BE653" s="160"/>
      <c r="BF653" s="160"/>
      <c r="BG653" s="160"/>
      <c r="BH653" s="160"/>
      <c r="BI653" s="160"/>
      <c r="BJ653" s="160"/>
      <c r="BK653" s="160"/>
      <c r="BL653" s="160"/>
      <c r="BM653" s="160"/>
      <c r="BN653" s="160"/>
      <c r="BO653" s="160"/>
      <c r="BP653" s="160"/>
      <c r="BQ653" s="160"/>
      <c r="BR653" s="160"/>
      <c r="BS653" s="160"/>
      <c r="BT653" s="160"/>
      <c r="BU653" s="160"/>
      <c r="BV653" s="160"/>
      <c r="BW653" s="160"/>
      <c r="BX653" s="160"/>
      <c r="BY653" s="160"/>
      <c r="BZ653" s="160"/>
      <c r="CA653" s="160"/>
      <c r="CB653" s="160"/>
      <c r="CC653" s="160"/>
      <c r="CD653" s="160"/>
      <c r="CE653" s="160"/>
      <c r="CF653" s="160"/>
      <c r="CG653" s="160"/>
      <c r="CH653" s="160"/>
      <c r="CI653" s="160"/>
      <c r="CJ653" s="160"/>
      <c r="CK653" s="160"/>
      <c r="CL653" s="160"/>
      <c r="CM653" s="160"/>
      <c r="CN653" s="160"/>
      <c r="CO653" s="160"/>
      <c r="CP653" s="160"/>
      <c r="CQ653" s="160"/>
      <c r="CR653" s="160"/>
      <c r="CS653" s="160"/>
      <c r="CT653" s="160"/>
      <c r="CU653" s="160"/>
      <c r="CV653" s="160"/>
      <c r="CW653" s="160"/>
      <c r="CX653" s="160"/>
      <c r="CY653" s="160"/>
      <c r="CZ653" s="160"/>
      <c r="DA653" s="160"/>
      <c r="DB653" s="160"/>
      <c r="DC653" s="160"/>
      <c r="DD653" s="160"/>
      <c r="DE653" s="160"/>
      <c r="DF653" s="160"/>
      <c r="DG653" s="160"/>
      <c r="DH653" s="160"/>
      <c r="DI653" s="160"/>
      <c r="DJ653" s="160"/>
      <c r="DK653" s="160"/>
      <c r="DL653" s="160"/>
      <c r="DM653" s="160"/>
      <c r="DN653" s="160"/>
      <c r="DO653" s="160"/>
      <c r="DP653" s="160"/>
      <c r="DQ653" s="160"/>
      <c r="DR653" s="160"/>
      <c r="DS653" s="160"/>
      <c r="DT653" s="160"/>
      <c r="DU653" s="160"/>
      <c r="DV653" s="160"/>
      <c r="DW653" s="160"/>
      <c r="DX653" s="160"/>
      <c r="DY653" s="160"/>
      <c r="DZ653" s="160"/>
      <c r="EA653" s="160"/>
      <c r="EB653" s="160"/>
      <c r="EC653" s="160"/>
      <c r="ED653" s="160"/>
      <c r="EE653" s="160"/>
      <c r="EF653" s="160"/>
      <c r="EG653" s="160"/>
    </row>
    <row r="654" spans="28:137" s="162" customFormat="1">
      <c r="AB654" s="160"/>
      <c r="AC654" s="171"/>
      <c r="AD654" s="164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  <c r="BA654" s="160"/>
      <c r="BB654" s="160"/>
      <c r="BC654" s="160"/>
      <c r="BD654" s="160"/>
      <c r="BE654" s="160"/>
      <c r="BF654" s="160"/>
      <c r="BG654" s="160"/>
      <c r="BH654" s="160"/>
      <c r="BI654" s="160"/>
      <c r="BJ654" s="160"/>
      <c r="BK654" s="160"/>
      <c r="BL654" s="160"/>
      <c r="BM654" s="160"/>
      <c r="BN654" s="160"/>
      <c r="BO654" s="160"/>
      <c r="BP654" s="160"/>
      <c r="BQ654" s="160"/>
      <c r="BR654" s="160"/>
      <c r="BS654" s="160"/>
      <c r="BT654" s="160"/>
      <c r="BU654" s="160"/>
      <c r="BV654" s="160"/>
      <c r="BW654" s="160"/>
      <c r="BX654" s="160"/>
      <c r="BY654" s="160"/>
      <c r="BZ654" s="160"/>
      <c r="CA654" s="160"/>
      <c r="CB654" s="160"/>
      <c r="CC654" s="160"/>
      <c r="CD654" s="160"/>
      <c r="CE654" s="160"/>
      <c r="CF654" s="160"/>
      <c r="CG654" s="160"/>
      <c r="CH654" s="160"/>
      <c r="CI654" s="160"/>
      <c r="CJ654" s="160"/>
      <c r="CK654" s="160"/>
      <c r="CL654" s="160"/>
      <c r="CM654" s="160"/>
      <c r="CN654" s="160"/>
      <c r="CO654" s="160"/>
      <c r="CP654" s="160"/>
      <c r="CQ654" s="160"/>
      <c r="CR654" s="160"/>
      <c r="CS654" s="160"/>
      <c r="CT654" s="160"/>
      <c r="CU654" s="160"/>
      <c r="CV654" s="160"/>
      <c r="CW654" s="160"/>
      <c r="CX654" s="160"/>
      <c r="CY654" s="160"/>
      <c r="CZ654" s="160"/>
      <c r="DA654" s="160"/>
      <c r="DB654" s="160"/>
      <c r="DC654" s="160"/>
      <c r="DD654" s="160"/>
      <c r="DE654" s="160"/>
      <c r="DF654" s="160"/>
      <c r="DG654" s="160"/>
      <c r="DH654" s="160"/>
      <c r="DI654" s="160"/>
      <c r="DJ654" s="160"/>
      <c r="DK654" s="160"/>
      <c r="DL654" s="160"/>
      <c r="DM654" s="160"/>
      <c r="DN654" s="160"/>
      <c r="DO654" s="160"/>
      <c r="DP654" s="160"/>
      <c r="DQ654" s="160"/>
      <c r="DR654" s="160"/>
      <c r="DS654" s="160"/>
      <c r="DT654" s="160"/>
      <c r="DU654" s="160"/>
      <c r="DV654" s="160"/>
      <c r="DW654" s="160"/>
      <c r="DX654" s="160"/>
      <c r="DY654" s="160"/>
      <c r="DZ654" s="160"/>
      <c r="EA654" s="160"/>
      <c r="EB654" s="160"/>
      <c r="EC654" s="160"/>
      <c r="ED654" s="160"/>
      <c r="EE654" s="160"/>
      <c r="EF654" s="160"/>
      <c r="EG654" s="160"/>
    </row>
    <row r="655" spans="28:137" s="162" customFormat="1">
      <c r="AB655" s="160"/>
      <c r="AC655" s="171"/>
      <c r="AD655" s="164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  <c r="BA655" s="160"/>
      <c r="BB655" s="160"/>
      <c r="BC655" s="160"/>
      <c r="BD655" s="160"/>
      <c r="BE655" s="160"/>
      <c r="BF655" s="160"/>
      <c r="BG655" s="160"/>
      <c r="BH655" s="160"/>
      <c r="BI655" s="160"/>
      <c r="BJ655" s="160"/>
      <c r="BK655" s="160"/>
      <c r="BL655" s="160"/>
      <c r="BM655" s="160"/>
      <c r="BN655" s="160"/>
      <c r="BO655" s="160"/>
      <c r="BP655" s="160"/>
      <c r="BQ655" s="160"/>
      <c r="BR655" s="160"/>
      <c r="BS655" s="160"/>
      <c r="BT655" s="160"/>
      <c r="BU655" s="160"/>
      <c r="BV655" s="160"/>
      <c r="BW655" s="160"/>
      <c r="BX655" s="160"/>
      <c r="BY655" s="160"/>
      <c r="BZ655" s="160"/>
      <c r="CA655" s="160"/>
      <c r="CB655" s="160"/>
      <c r="CC655" s="160"/>
      <c r="CD655" s="160"/>
      <c r="CE655" s="160"/>
      <c r="CF655" s="160"/>
      <c r="CG655" s="160"/>
      <c r="CH655" s="160"/>
      <c r="CI655" s="160"/>
      <c r="CJ655" s="160"/>
      <c r="CK655" s="160"/>
      <c r="CL655" s="160"/>
      <c r="CM655" s="160"/>
      <c r="CN655" s="160"/>
      <c r="CO655" s="160"/>
      <c r="CP655" s="160"/>
      <c r="CQ655" s="160"/>
      <c r="CR655" s="160"/>
      <c r="CS655" s="160"/>
      <c r="CT655" s="160"/>
      <c r="CU655" s="160"/>
      <c r="CV655" s="160"/>
      <c r="CW655" s="160"/>
      <c r="CX655" s="160"/>
      <c r="CY655" s="160"/>
      <c r="CZ655" s="160"/>
      <c r="DA655" s="160"/>
      <c r="DB655" s="160"/>
      <c r="DC655" s="160"/>
      <c r="DD655" s="160"/>
      <c r="DE655" s="160"/>
      <c r="DF655" s="160"/>
      <c r="DG655" s="160"/>
      <c r="DH655" s="160"/>
      <c r="DI655" s="160"/>
      <c r="DJ655" s="160"/>
      <c r="DK655" s="160"/>
      <c r="DL655" s="160"/>
      <c r="DM655" s="160"/>
      <c r="DN655" s="160"/>
      <c r="DO655" s="160"/>
      <c r="DP655" s="160"/>
      <c r="DQ655" s="160"/>
      <c r="DR655" s="160"/>
      <c r="DS655" s="160"/>
      <c r="DT655" s="160"/>
      <c r="DU655" s="160"/>
      <c r="DV655" s="160"/>
      <c r="DW655" s="160"/>
      <c r="DX655" s="160"/>
      <c r="DY655" s="160"/>
      <c r="DZ655" s="160"/>
      <c r="EA655" s="160"/>
      <c r="EB655" s="160"/>
      <c r="EC655" s="160"/>
      <c r="ED655" s="160"/>
      <c r="EE655" s="160"/>
      <c r="EF655" s="160"/>
      <c r="EG655" s="160"/>
    </row>
    <row r="656" spans="28:137" s="162" customFormat="1">
      <c r="AB656" s="160"/>
      <c r="AC656" s="171"/>
      <c r="AD656" s="164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  <c r="BA656" s="160"/>
      <c r="BB656" s="160"/>
      <c r="BC656" s="160"/>
      <c r="BD656" s="160"/>
      <c r="BE656" s="160"/>
      <c r="BF656" s="160"/>
      <c r="BG656" s="160"/>
      <c r="BH656" s="160"/>
      <c r="BI656" s="160"/>
      <c r="BJ656" s="160"/>
      <c r="BK656" s="160"/>
      <c r="BL656" s="160"/>
      <c r="BM656" s="160"/>
      <c r="BN656" s="160"/>
      <c r="BO656" s="160"/>
      <c r="BP656" s="160"/>
      <c r="BQ656" s="160"/>
      <c r="BR656" s="160"/>
      <c r="BS656" s="160"/>
      <c r="BT656" s="160"/>
      <c r="BU656" s="160"/>
      <c r="BV656" s="160"/>
      <c r="BW656" s="160"/>
      <c r="BX656" s="160"/>
      <c r="BY656" s="160"/>
      <c r="BZ656" s="160"/>
      <c r="CA656" s="160"/>
      <c r="CB656" s="160"/>
      <c r="CC656" s="160"/>
      <c r="CD656" s="160"/>
      <c r="CE656" s="160"/>
      <c r="CF656" s="160"/>
      <c r="CG656" s="160"/>
      <c r="CH656" s="160"/>
      <c r="CI656" s="160"/>
      <c r="CJ656" s="160"/>
      <c r="CK656" s="160"/>
      <c r="CL656" s="160"/>
      <c r="CM656" s="160"/>
      <c r="CN656" s="160"/>
      <c r="CO656" s="160"/>
      <c r="CP656" s="160"/>
      <c r="CQ656" s="160"/>
      <c r="CR656" s="160"/>
      <c r="CS656" s="160"/>
      <c r="CT656" s="160"/>
      <c r="CU656" s="160"/>
      <c r="CV656" s="160"/>
      <c r="CW656" s="160"/>
      <c r="CX656" s="160"/>
      <c r="CY656" s="160"/>
      <c r="CZ656" s="160"/>
      <c r="DA656" s="160"/>
      <c r="DB656" s="160"/>
      <c r="DC656" s="160"/>
      <c r="DD656" s="160"/>
      <c r="DE656" s="160"/>
      <c r="DF656" s="160"/>
      <c r="DG656" s="160"/>
      <c r="DH656" s="160"/>
      <c r="DI656" s="160"/>
      <c r="DJ656" s="160"/>
      <c r="DK656" s="160"/>
      <c r="DL656" s="160"/>
      <c r="DM656" s="160"/>
      <c r="DN656" s="160"/>
      <c r="DO656" s="160"/>
      <c r="DP656" s="160"/>
      <c r="DQ656" s="160"/>
      <c r="DR656" s="160"/>
      <c r="DS656" s="160"/>
      <c r="DT656" s="160"/>
      <c r="DU656" s="160"/>
      <c r="DV656" s="160"/>
      <c r="DW656" s="160"/>
      <c r="DX656" s="160"/>
      <c r="DY656" s="160"/>
      <c r="DZ656" s="160"/>
      <c r="EA656" s="160"/>
      <c r="EB656" s="160"/>
      <c r="EC656" s="160"/>
      <c r="ED656" s="160"/>
      <c r="EE656" s="160"/>
      <c r="EF656" s="160"/>
      <c r="EG656" s="160"/>
    </row>
    <row r="657" spans="28:137" s="162" customFormat="1">
      <c r="AB657" s="160"/>
      <c r="AC657" s="171"/>
      <c r="AD657" s="164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  <c r="BA657" s="160"/>
      <c r="BB657" s="160"/>
      <c r="BC657" s="160"/>
      <c r="BD657" s="160"/>
      <c r="BE657" s="160"/>
      <c r="BF657" s="160"/>
      <c r="BG657" s="160"/>
      <c r="BH657" s="160"/>
      <c r="BI657" s="160"/>
      <c r="BJ657" s="160"/>
      <c r="BK657" s="160"/>
      <c r="BL657" s="160"/>
      <c r="BM657" s="160"/>
      <c r="BN657" s="160"/>
      <c r="BO657" s="160"/>
      <c r="BP657" s="160"/>
      <c r="BQ657" s="160"/>
      <c r="BR657" s="160"/>
      <c r="BS657" s="160"/>
      <c r="BT657" s="160"/>
      <c r="BU657" s="160"/>
      <c r="BV657" s="160"/>
      <c r="BW657" s="160"/>
      <c r="BX657" s="160"/>
      <c r="BY657" s="160"/>
      <c r="BZ657" s="160"/>
      <c r="CA657" s="160"/>
      <c r="CB657" s="160"/>
      <c r="CC657" s="160"/>
      <c r="CD657" s="160"/>
      <c r="CE657" s="160"/>
      <c r="CF657" s="160"/>
      <c r="CG657" s="160"/>
      <c r="CH657" s="160"/>
      <c r="CI657" s="160"/>
      <c r="CJ657" s="160"/>
      <c r="CK657" s="160"/>
      <c r="CL657" s="160"/>
      <c r="CM657" s="160"/>
      <c r="CN657" s="160"/>
      <c r="CO657" s="160"/>
      <c r="CP657" s="160"/>
      <c r="CQ657" s="160"/>
      <c r="CR657" s="160"/>
      <c r="CS657" s="160"/>
      <c r="CT657" s="160"/>
      <c r="CU657" s="160"/>
      <c r="CV657" s="160"/>
      <c r="CW657" s="160"/>
      <c r="CX657" s="160"/>
      <c r="CY657" s="160"/>
      <c r="CZ657" s="160"/>
      <c r="DA657" s="160"/>
      <c r="DB657" s="160"/>
      <c r="DC657" s="160"/>
      <c r="DD657" s="160"/>
      <c r="DE657" s="160"/>
      <c r="DF657" s="160"/>
      <c r="DG657" s="160"/>
      <c r="DH657" s="160"/>
      <c r="DI657" s="160"/>
      <c r="DJ657" s="160"/>
      <c r="DK657" s="160"/>
      <c r="DL657" s="160"/>
      <c r="DM657" s="160"/>
      <c r="DN657" s="160"/>
      <c r="DO657" s="160"/>
      <c r="DP657" s="160"/>
      <c r="DQ657" s="160"/>
      <c r="DR657" s="160"/>
      <c r="DS657" s="160"/>
      <c r="DT657" s="160"/>
      <c r="DU657" s="160"/>
      <c r="DV657" s="160"/>
      <c r="DW657" s="160"/>
      <c r="DX657" s="160"/>
      <c r="DY657" s="160"/>
      <c r="DZ657" s="160"/>
      <c r="EA657" s="160"/>
      <c r="EB657" s="160"/>
      <c r="EC657" s="160"/>
      <c r="ED657" s="160"/>
      <c r="EE657" s="160"/>
      <c r="EF657" s="160"/>
      <c r="EG657" s="160"/>
    </row>
    <row r="658" spans="28:137" s="162" customFormat="1">
      <c r="AB658" s="160"/>
      <c r="AC658" s="171"/>
      <c r="AD658" s="164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  <c r="BA658" s="160"/>
      <c r="BB658" s="160"/>
      <c r="BC658" s="160"/>
      <c r="BD658" s="160"/>
      <c r="BE658" s="160"/>
      <c r="BF658" s="160"/>
      <c r="BG658" s="160"/>
      <c r="BH658" s="160"/>
      <c r="BI658" s="160"/>
      <c r="BJ658" s="160"/>
      <c r="BK658" s="160"/>
      <c r="BL658" s="160"/>
      <c r="BM658" s="160"/>
      <c r="BN658" s="160"/>
      <c r="BO658" s="160"/>
      <c r="BP658" s="160"/>
      <c r="BQ658" s="160"/>
      <c r="BR658" s="160"/>
      <c r="BS658" s="160"/>
      <c r="BT658" s="160"/>
      <c r="BU658" s="160"/>
      <c r="BV658" s="160"/>
      <c r="BW658" s="160"/>
      <c r="BX658" s="160"/>
      <c r="BY658" s="160"/>
      <c r="BZ658" s="160"/>
      <c r="CA658" s="160"/>
      <c r="CB658" s="160"/>
      <c r="CC658" s="160"/>
      <c r="CD658" s="160"/>
      <c r="CE658" s="160"/>
      <c r="CF658" s="160"/>
      <c r="CG658" s="160"/>
      <c r="CH658" s="160"/>
      <c r="CI658" s="160"/>
      <c r="CJ658" s="160"/>
      <c r="CK658" s="160"/>
      <c r="CL658" s="160"/>
      <c r="CM658" s="160"/>
      <c r="CN658" s="160"/>
      <c r="CO658" s="160"/>
      <c r="CP658" s="160"/>
      <c r="CQ658" s="160"/>
      <c r="CR658" s="160"/>
      <c r="CS658" s="160"/>
      <c r="CT658" s="160"/>
      <c r="CU658" s="160"/>
      <c r="CV658" s="160"/>
      <c r="CW658" s="160"/>
      <c r="CX658" s="160"/>
      <c r="CY658" s="160"/>
      <c r="CZ658" s="160"/>
      <c r="DA658" s="160"/>
      <c r="DB658" s="160"/>
      <c r="DC658" s="160"/>
      <c r="DD658" s="160"/>
      <c r="DE658" s="160"/>
      <c r="DF658" s="160"/>
      <c r="DG658" s="160"/>
      <c r="DH658" s="160"/>
      <c r="DI658" s="160"/>
      <c r="DJ658" s="160"/>
      <c r="DK658" s="160"/>
      <c r="DL658" s="160"/>
      <c r="DM658" s="160"/>
      <c r="DN658" s="160"/>
      <c r="DO658" s="160"/>
      <c r="DP658" s="160"/>
      <c r="DQ658" s="160"/>
      <c r="DR658" s="160"/>
      <c r="DS658" s="160"/>
      <c r="DT658" s="160"/>
      <c r="DU658" s="160"/>
      <c r="DV658" s="160"/>
      <c r="DW658" s="160"/>
      <c r="DX658" s="160"/>
      <c r="DY658" s="160"/>
      <c r="DZ658" s="160"/>
      <c r="EA658" s="160"/>
      <c r="EB658" s="160"/>
      <c r="EC658" s="160"/>
      <c r="ED658" s="160"/>
      <c r="EE658" s="160"/>
      <c r="EF658" s="160"/>
      <c r="EG658" s="160"/>
    </row>
    <row r="659" spans="28:137" s="162" customFormat="1">
      <c r="AB659" s="160"/>
      <c r="AC659" s="171"/>
      <c r="AD659" s="164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  <c r="BA659" s="160"/>
      <c r="BB659" s="160"/>
      <c r="BC659" s="160"/>
      <c r="BD659" s="160"/>
      <c r="BE659" s="160"/>
      <c r="BF659" s="160"/>
      <c r="BG659" s="160"/>
      <c r="BH659" s="160"/>
      <c r="BI659" s="160"/>
      <c r="BJ659" s="160"/>
      <c r="BK659" s="160"/>
      <c r="BL659" s="160"/>
      <c r="BM659" s="160"/>
      <c r="BN659" s="160"/>
      <c r="BO659" s="160"/>
      <c r="BP659" s="160"/>
      <c r="BQ659" s="160"/>
      <c r="BR659" s="160"/>
      <c r="BS659" s="160"/>
      <c r="BT659" s="160"/>
      <c r="BU659" s="160"/>
      <c r="BV659" s="160"/>
      <c r="BW659" s="160"/>
      <c r="BX659" s="160"/>
      <c r="BY659" s="160"/>
      <c r="BZ659" s="160"/>
      <c r="CA659" s="160"/>
      <c r="CB659" s="160"/>
      <c r="CC659" s="160"/>
      <c r="CD659" s="160"/>
      <c r="CE659" s="160"/>
      <c r="CF659" s="160"/>
      <c r="CG659" s="160"/>
      <c r="CH659" s="160"/>
      <c r="CI659" s="160"/>
      <c r="CJ659" s="160"/>
      <c r="CK659" s="160"/>
      <c r="CL659" s="160"/>
      <c r="CM659" s="160"/>
      <c r="CN659" s="160"/>
      <c r="CO659" s="160"/>
      <c r="CP659" s="160"/>
      <c r="CQ659" s="160"/>
      <c r="CR659" s="160"/>
      <c r="CS659" s="160"/>
      <c r="CT659" s="160"/>
      <c r="CU659" s="160"/>
      <c r="CV659" s="160"/>
      <c r="CW659" s="160"/>
      <c r="CX659" s="160"/>
      <c r="CY659" s="160"/>
      <c r="CZ659" s="160"/>
      <c r="DA659" s="160"/>
      <c r="DB659" s="160"/>
      <c r="DC659" s="160"/>
      <c r="DD659" s="160"/>
      <c r="DE659" s="160"/>
      <c r="DF659" s="160"/>
      <c r="DG659" s="160"/>
      <c r="DH659" s="160"/>
      <c r="DI659" s="160"/>
      <c r="DJ659" s="160"/>
      <c r="DK659" s="160"/>
      <c r="DL659" s="160"/>
      <c r="DM659" s="160"/>
      <c r="DN659" s="160"/>
      <c r="DO659" s="160"/>
      <c r="DP659" s="160"/>
      <c r="DQ659" s="160"/>
      <c r="DR659" s="160"/>
      <c r="DS659" s="160"/>
      <c r="DT659" s="160"/>
      <c r="DU659" s="160"/>
      <c r="DV659" s="160"/>
      <c r="DW659" s="160"/>
      <c r="DX659" s="160"/>
      <c r="DY659" s="160"/>
      <c r="DZ659" s="160"/>
      <c r="EA659" s="160"/>
      <c r="EB659" s="160"/>
      <c r="EC659" s="160"/>
      <c r="ED659" s="160"/>
      <c r="EE659" s="160"/>
      <c r="EF659" s="160"/>
      <c r="EG659" s="160"/>
    </row>
    <row r="660" spans="28:137" s="162" customFormat="1">
      <c r="AB660" s="160"/>
      <c r="AC660" s="171"/>
      <c r="AD660" s="164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  <c r="BA660" s="160"/>
      <c r="BB660" s="160"/>
      <c r="BC660" s="160"/>
      <c r="BD660" s="160"/>
      <c r="BE660" s="160"/>
      <c r="BF660" s="160"/>
      <c r="BG660" s="160"/>
      <c r="BH660" s="160"/>
      <c r="BI660" s="160"/>
      <c r="BJ660" s="160"/>
      <c r="BK660" s="160"/>
      <c r="BL660" s="160"/>
      <c r="BM660" s="160"/>
      <c r="BN660" s="160"/>
      <c r="BO660" s="160"/>
      <c r="BP660" s="160"/>
      <c r="BQ660" s="160"/>
      <c r="BR660" s="160"/>
      <c r="BS660" s="160"/>
      <c r="BT660" s="160"/>
      <c r="BU660" s="160"/>
      <c r="BV660" s="160"/>
      <c r="BW660" s="160"/>
      <c r="BX660" s="160"/>
      <c r="BY660" s="160"/>
      <c r="BZ660" s="160"/>
      <c r="CA660" s="160"/>
      <c r="CB660" s="160"/>
      <c r="CC660" s="160"/>
      <c r="CD660" s="160"/>
      <c r="CE660" s="160"/>
      <c r="CF660" s="160"/>
      <c r="CG660" s="160"/>
      <c r="CH660" s="160"/>
      <c r="CI660" s="160"/>
      <c r="CJ660" s="160"/>
      <c r="CK660" s="160"/>
      <c r="CL660" s="160"/>
      <c r="CM660" s="160"/>
      <c r="CN660" s="160"/>
      <c r="CO660" s="160"/>
      <c r="CP660" s="160"/>
      <c r="CQ660" s="160"/>
      <c r="CR660" s="160"/>
      <c r="CS660" s="160"/>
      <c r="CT660" s="160"/>
      <c r="CU660" s="160"/>
      <c r="CV660" s="160"/>
      <c r="CW660" s="160"/>
      <c r="CX660" s="160"/>
      <c r="CY660" s="160"/>
      <c r="CZ660" s="160"/>
      <c r="DA660" s="160"/>
      <c r="DB660" s="160"/>
      <c r="DC660" s="160"/>
      <c r="DD660" s="160"/>
      <c r="DE660" s="160"/>
      <c r="DF660" s="160"/>
      <c r="DG660" s="160"/>
      <c r="DH660" s="160"/>
      <c r="DI660" s="160"/>
      <c r="DJ660" s="160"/>
      <c r="DK660" s="160"/>
      <c r="DL660" s="160"/>
      <c r="DM660" s="160"/>
      <c r="DN660" s="160"/>
      <c r="DO660" s="160"/>
      <c r="DP660" s="160"/>
      <c r="DQ660" s="160"/>
      <c r="DR660" s="160"/>
      <c r="DS660" s="160"/>
      <c r="DT660" s="160"/>
      <c r="DU660" s="160"/>
      <c r="DV660" s="160"/>
      <c r="DW660" s="160"/>
      <c r="DX660" s="160"/>
      <c r="DY660" s="160"/>
      <c r="DZ660" s="160"/>
      <c r="EA660" s="160"/>
      <c r="EB660" s="160"/>
      <c r="EC660" s="160"/>
      <c r="ED660" s="160"/>
      <c r="EE660" s="160"/>
      <c r="EF660" s="160"/>
      <c r="EG660" s="160"/>
    </row>
    <row r="661" spans="28:137" s="162" customFormat="1">
      <c r="AB661" s="160"/>
      <c r="AC661" s="171"/>
      <c r="AD661" s="164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  <c r="BA661" s="160"/>
      <c r="BB661" s="160"/>
      <c r="BC661" s="160"/>
      <c r="BD661" s="160"/>
      <c r="BE661" s="160"/>
      <c r="BF661" s="160"/>
      <c r="BG661" s="160"/>
      <c r="BH661" s="160"/>
      <c r="BI661" s="160"/>
      <c r="BJ661" s="160"/>
      <c r="BK661" s="160"/>
      <c r="BL661" s="160"/>
      <c r="BM661" s="160"/>
      <c r="BN661" s="160"/>
      <c r="BO661" s="160"/>
      <c r="BP661" s="160"/>
      <c r="BQ661" s="160"/>
      <c r="BR661" s="160"/>
      <c r="BS661" s="160"/>
      <c r="BT661" s="160"/>
      <c r="BU661" s="160"/>
      <c r="BV661" s="160"/>
      <c r="BW661" s="160"/>
      <c r="BX661" s="160"/>
      <c r="BY661" s="160"/>
      <c r="BZ661" s="160"/>
      <c r="CA661" s="160"/>
      <c r="CB661" s="160"/>
      <c r="CC661" s="160"/>
      <c r="CD661" s="160"/>
      <c r="CE661" s="160"/>
      <c r="CF661" s="160"/>
      <c r="CG661" s="160"/>
      <c r="CH661" s="160"/>
      <c r="CI661" s="160"/>
      <c r="CJ661" s="160"/>
      <c r="CK661" s="160"/>
      <c r="CL661" s="160"/>
      <c r="CM661" s="160"/>
      <c r="CN661" s="160"/>
      <c r="CO661" s="160"/>
      <c r="CP661" s="160"/>
      <c r="CQ661" s="160"/>
      <c r="CR661" s="160"/>
      <c r="CS661" s="160"/>
      <c r="CT661" s="160"/>
      <c r="CU661" s="160"/>
      <c r="CV661" s="160"/>
      <c r="CW661" s="160"/>
      <c r="CX661" s="160"/>
      <c r="CY661" s="160"/>
      <c r="CZ661" s="160"/>
      <c r="DA661" s="160"/>
      <c r="DB661" s="160"/>
      <c r="DC661" s="160"/>
      <c r="DD661" s="160"/>
      <c r="DE661" s="160"/>
      <c r="DF661" s="160"/>
      <c r="DG661" s="160"/>
      <c r="DH661" s="160"/>
      <c r="DI661" s="160"/>
      <c r="DJ661" s="160"/>
      <c r="DK661" s="160"/>
      <c r="DL661" s="160"/>
      <c r="DM661" s="160"/>
      <c r="DN661" s="160"/>
      <c r="DO661" s="160"/>
      <c r="DP661" s="160"/>
      <c r="DQ661" s="160"/>
      <c r="DR661" s="160"/>
      <c r="DS661" s="160"/>
      <c r="DT661" s="160"/>
      <c r="DU661" s="160"/>
      <c r="DV661" s="160"/>
      <c r="DW661" s="160"/>
      <c r="DX661" s="160"/>
      <c r="DY661" s="160"/>
      <c r="DZ661" s="160"/>
      <c r="EA661" s="160"/>
      <c r="EB661" s="160"/>
      <c r="EC661" s="160"/>
      <c r="ED661" s="160"/>
      <c r="EE661" s="160"/>
      <c r="EF661" s="160"/>
      <c r="EG661" s="160"/>
    </row>
    <row r="662" spans="28:137" s="162" customFormat="1">
      <c r="AB662" s="160"/>
      <c r="AC662" s="171"/>
      <c r="AD662" s="164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  <c r="BA662" s="160"/>
      <c r="BB662" s="160"/>
      <c r="BC662" s="160"/>
      <c r="BD662" s="160"/>
      <c r="BE662" s="160"/>
      <c r="BF662" s="160"/>
      <c r="BG662" s="160"/>
      <c r="BH662" s="160"/>
      <c r="BI662" s="160"/>
      <c r="BJ662" s="160"/>
      <c r="BK662" s="160"/>
      <c r="BL662" s="160"/>
      <c r="BM662" s="160"/>
      <c r="BN662" s="160"/>
      <c r="BO662" s="160"/>
      <c r="BP662" s="160"/>
      <c r="BQ662" s="160"/>
      <c r="BR662" s="160"/>
      <c r="BS662" s="160"/>
      <c r="BT662" s="160"/>
      <c r="BU662" s="160"/>
      <c r="BV662" s="160"/>
      <c r="BW662" s="160"/>
      <c r="BX662" s="160"/>
      <c r="BY662" s="160"/>
      <c r="BZ662" s="160"/>
      <c r="CA662" s="160"/>
      <c r="CB662" s="160"/>
      <c r="CC662" s="160"/>
      <c r="CD662" s="160"/>
      <c r="CE662" s="160"/>
      <c r="CF662" s="160"/>
      <c r="CG662" s="160"/>
      <c r="CH662" s="160"/>
      <c r="CI662" s="160"/>
      <c r="CJ662" s="160"/>
      <c r="CK662" s="160"/>
      <c r="CL662" s="160"/>
      <c r="CM662" s="160"/>
      <c r="CN662" s="160"/>
      <c r="CO662" s="160"/>
      <c r="CP662" s="160"/>
      <c r="CQ662" s="160"/>
      <c r="CR662" s="160"/>
      <c r="CS662" s="160"/>
      <c r="CT662" s="160"/>
      <c r="CU662" s="160"/>
      <c r="CV662" s="160"/>
      <c r="CW662" s="160"/>
      <c r="CX662" s="160"/>
      <c r="CY662" s="160"/>
      <c r="CZ662" s="160"/>
      <c r="DA662" s="160"/>
      <c r="DB662" s="160"/>
      <c r="DC662" s="160"/>
      <c r="DD662" s="160"/>
      <c r="DE662" s="160"/>
      <c r="DF662" s="160"/>
      <c r="DG662" s="160"/>
      <c r="DH662" s="160"/>
      <c r="DI662" s="160"/>
      <c r="DJ662" s="160"/>
      <c r="DK662" s="160"/>
      <c r="DL662" s="160"/>
      <c r="DM662" s="160"/>
      <c r="DN662" s="160"/>
      <c r="DO662" s="160"/>
      <c r="DP662" s="160"/>
      <c r="DQ662" s="160"/>
      <c r="DR662" s="160"/>
      <c r="DS662" s="160"/>
      <c r="DT662" s="160"/>
      <c r="DU662" s="160"/>
      <c r="DV662" s="160"/>
      <c r="DW662" s="160"/>
      <c r="DX662" s="160"/>
      <c r="DY662" s="160"/>
      <c r="DZ662" s="160"/>
      <c r="EA662" s="160"/>
      <c r="EB662" s="160"/>
      <c r="EC662" s="160"/>
      <c r="ED662" s="160"/>
      <c r="EE662" s="160"/>
      <c r="EF662" s="160"/>
      <c r="EG662" s="160"/>
    </row>
    <row r="663" spans="28:137" s="162" customFormat="1">
      <c r="AB663" s="160"/>
      <c r="AC663" s="171"/>
      <c r="AD663" s="164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  <c r="BA663" s="160"/>
      <c r="BB663" s="160"/>
      <c r="BC663" s="160"/>
      <c r="BD663" s="160"/>
      <c r="BE663" s="160"/>
      <c r="BF663" s="160"/>
      <c r="BG663" s="160"/>
      <c r="BH663" s="160"/>
      <c r="BI663" s="160"/>
      <c r="BJ663" s="160"/>
      <c r="BK663" s="160"/>
      <c r="BL663" s="160"/>
      <c r="BM663" s="160"/>
      <c r="BN663" s="160"/>
      <c r="BO663" s="160"/>
      <c r="BP663" s="160"/>
      <c r="BQ663" s="160"/>
      <c r="BR663" s="160"/>
      <c r="BS663" s="160"/>
      <c r="BT663" s="160"/>
      <c r="BU663" s="160"/>
      <c r="BV663" s="160"/>
      <c r="BW663" s="160"/>
      <c r="BX663" s="160"/>
      <c r="BY663" s="160"/>
      <c r="BZ663" s="160"/>
      <c r="CA663" s="160"/>
      <c r="CB663" s="160"/>
      <c r="CC663" s="160"/>
      <c r="CD663" s="160"/>
      <c r="CE663" s="160"/>
      <c r="CF663" s="160"/>
      <c r="CG663" s="160"/>
      <c r="CH663" s="160"/>
      <c r="CI663" s="160"/>
      <c r="CJ663" s="160"/>
      <c r="CK663" s="160"/>
      <c r="CL663" s="160"/>
      <c r="CM663" s="160"/>
      <c r="CN663" s="160"/>
      <c r="CO663" s="160"/>
      <c r="CP663" s="160"/>
      <c r="CQ663" s="160"/>
      <c r="CR663" s="160"/>
      <c r="CS663" s="160"/>
      <c r="CT663" s="160"/>
      <c r="CU663" s="160"/>
      <c r="CV663" s="160"/>
      <c r="CW663" s="160"/>
      <c r="CX663" s="160"/>
      <c r="CY663" s="160"/>
      <c r="CZ663" s="160"/>
      <c r="DA663" s="160"/>
      <c r="DB663" s="160"/>
      <c r="DC663" s="160"/>
      <c r="DD663" s="160"/>
      <c r="DE663" s="160"/>
      <c r="DF663" s="160"/>
      <c r="DG663" s="160"/>
      <c r="DH663" s="160"/>
      <c r="DI663" s="160"/>
      <c r="DJ663" s="160"/>
      <c r="DK663" s="160"/>
      <c r="DL663" s="160"/>
      <c r="DM663" s="160"/>
      <c r="DN663" s="160"/>
      <c r="DO663" s="160"/>
      <c r="DP663" s="160"/>
      <c r="DQ663" s="160"/>
      <c r="DR663" s="160"/>
      <c r="DS663" s="160"/>
      <c r="DT663" s="160"/>
      <c r="DU663" s="160"/>
      <c r="DV663" s="160"/>
      <c r="DW663" s="160"/>
      <c r="DX663" s="160"/>
      <c r="DY663" s="160"/>
      <c r="DZ663" s="160"/>
      <c r="EA663" s="160"/>
      <c r="EB663" s="160"/>
      <c r="EC663" s="160"/>
      <c r="ED663" s="160"/>
      <c r="EE663" s="160"/>
      <c r="EF663" s="160"/>
      <c r="EG663" s="160"/>
    </row>
    <row r="664" spans="28:137" s="162" customFormat="1">
      <c r="AB664" s="160"/>
      <c r="AC664" s="171"/>
      <c r="AD664" s="164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  <c r="BA664" s="160"/>
      <c r="BB664" s="160"/>
      <c r="BC664" s="160"/>
      <c r="BD664" s="160"/>
      <c r="BE664" s="160"/>
      <c r="BF664" s="160"/>
      <c r="BG664" s="160"/>
      <c r="BH664" s="160"/>
      <c r="BI664" s="160"/>
      <c r="BJ664" s="160"/>
      <c r="BK664" s="160"/>
      <c r="BL664" s="160"/>
      <c r="BM664" s="160"/>
      <c r="BN664" s="160"/>
      <c r="BO664" s="160"/>
      <c r="BP664" s="160"/>
      <c r="BQ664" s="160"/>
      <c r="BR664" s="160"/>
      <c r="BS664" s="160"/>
      <c r="BT664" s="160"/>
      <c r="BU664" s="160"/>
      <c r="BV664" s="160"/>
      <c r="BW664" s="160"/>
      <c r="BX664" s="160"/>
      <c r="BY664" s="160"/>
      <c r="BZ664" s="160"/>
      <c r="CA664" s="160"/>
      <c r="CB664" s="160"/>
      <c r="CC664" s="160"/>
      <c r="CD664" s="160"/>
      <c r="CE664" s="160"/>
      <c r="CF664" s="160"/>
      <c r="CG664" s="160"/>
      <c r="CH664" s="160"/>
      <c r="CI664" s="160"/>
      <c r="CJ664" s="160"/>
      <c r="CK664" s="160"/>
      <c r="CL664" s="160"/>
      <c r="CM664" s="160"/>
      <c r="CN664" s="160"/>
      <c r="CO664" s="160"/>
      <c r="CP664" s="160"/>
      <c r="CQ664" s="160"/>
      <c r="CR664" s="160"/>
      <c r="CS664" s="160"/>
      <c r="CT664" s="160"/>
      <c r="CU664" s="160"/>
      <c r="CV664" s="160"/>
      <c r="CW664" s="160"/>
      <c r="CX664" s="160"/>
      <c r="CY664" s="160"/>
      <c r="CZ664" s="160"/>
      <c r="DA664" s="160"/>
      <c r="DB664" s="160"/>
      <c r="DC664" s="160"/>
      <c r="DD664" s="160"/>
      <c r="DE664" s="160"/>
      <c r="DF664" s="160"/>
      <c r="DG664" s="160"/>
      <c r="DH664" s="160"/>
      <c r="DI664" s="160"/>
      <c r="DJ664" s="160"/>
      <c r="DK664" s="160"/>
      <c r="DL664" s="160"/>
      <c r="DM664" s="160"/>
      <c r="DN664" s="160"/>
      <c r="DO664" s="160"/>
      <c r="DP664" s="160"/>
      <c r="DQ664" s="160"/>
      <c r="DR664" s="160"/>
      <c r="DS664" s="160"/>
      <c r="DT664" s="160"/>
      <c r="DU664" s="160"/>
      <c r="DV664" s="160"/>
      <c r="DW664" s="160"/>
      <c r="DX664" s="160"/>
      <c r="DY664" s="160"/>
      <c r="DZ664" s="160"/>
      <c r="EA664" s="160"/>
      <c r="EB664" s="160"/>
      <c r="EC664" s="160"/>
      <c r="ED664" s="160"/>
      <c r="EE664" s="160"/>
      <c r="EF664" s="160"/>
      <c r="EG664" s="160"/>
    </row>
    <row r="665" spans="28:137" s="162" customFormat="1">
      <c r="AB665" s="160"/>
      <c r="AC665" s="171"/>
      <c r="AD665" s="164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  <c r="BA665" s="160"/>
      <c r="BB665" s="160"/>
      <c r="BC665" s="160"/>
      <c r="BD665" s="160"/>
      <c r="BE665" s="160"/>
      <c r="BF665" s="160"/>
      <c r="BG665" s="160"/>
      <c r="BH665" s="160"/>
      <c r="BI665" s="160"/>
      <c r="BJ665" s="160"/>
      <c r="BK665" s="160"/>
      <c r="BL665" s="160"/>
      <c r="BM665" s="160"/>
      <c r="BN665" s="160"/>
      <c r="BO665" s="160"/>
      <c r="BP665" s="160"/>
      <c r="BQ665" s="160"/>
      <c r="BR665" s="160"/>
      <c r="BS665" s="160"/>
      <c r="BT665" s="160"/>
      <c r="BU665" s="160"/>
      <c r="BV665" s="160"/>
      <c r="BW665" s="160"/>
      <c r="BX665" s="160"/>
      <c r="BY665" s="160"/>
      <c r="BZ665" s="160"/>
      <c r="CA665" s="160"/>
      <c r="CB665" s="160"/>
      <c r="CC665" s="160"/>
      <c r="CD665" s="160"/>
      <c r="CE665" s="160"/>
      <c r="CF665" s="160"/>
      <c r="CG665" s="160"/>
      <c r="CH665" s="160"/>
      <c r="CI665" s="160"/>
      <c r="CJ665" s="160"/>
      <c r="CK665" s="160"/>
      <c r="CL665" s="160"/>
      <c r="CM665" s="160"/>
      <c r="CN665" s="160"/>
      <c r="CO665" s="160"/>
      <c r="CP665" s="160"/>
      <c r="CQ665" s="160"/>
      <c r="CR665" s="160"/>
      <c r="CS665" s="160"/>
      <c r="CT665" s="160"/>
      <c r="CU665" s="160"/>
      <c r="CV665" s="160"/>
      <c r="CW665" s="160"/>
      <c r="CX665" s="160"/>
      <c r="CY665" s="160"/>
      <c r="CZ665" s="160"/>
      <c r="DA665" s="160"/>
      <c r="DB665" s="160"/>
      <c r="DC665" s="160"/>
      <c r="DD665" s="160"/>
      <c r="DE665" s="160"/>
      <c r="DF665" s="160"/>
      <c r="DG665" s="160"/>
      <c r="DH665" s="160"/>
      <c r="DI665" s="160"/>
      <c r="DJ665" s="160"/>
      <c r="DK665" s="160"/>
      <c r="DL665" s="160"/>
      <c r="DM665" s="160"/>
      <c r="DN665" s="160"/>
      <c r="DO665" s="160"/>
      <c r="DP665" s="160"/>
      <c r="DQ665" s="160"/>
      <c r="DR665" s="160"/>
      <c r="DS665" s="160"/>
      <c r="DT665" s="160"/>
      <c r="DU665" s="160"/>
      <c r="DV665" s="160"/>
      <c r="DW665" s="160"/>
      <c r="DX665" s="160"/>
      <c r="DY665" s="160"/>
      <c r="DZ665" s="160"/>
      <c r="EA665" s="160"/>
      <c r="EB665" s="160"/>
      <c r="EC665" s="160"/>
      <c r="ED665" s="160"/>
      <c r="EE665" s="160"/>
      <c r="EF665" s="160"/>
      <c r="EG665" s="160"/>
    </row>
    <row r="666" spans="28:137" s="162" customFormat="1">
      <c r="AB666" s="160"/>
      <c r="AC666" s="171"/>
      <c r="AD666" s="164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  <c r="BA666" s="160"/>
      <c r="BB666" s="160"/>
      <c r="BC666" s="160"/>
      <c r="BD666" s="160"/>
      <c r="BE666" s="160"/>
      <c r="BF666" s="160"/>
      <c r="BG666" s="160"/>
      <c r="BH666" s="160"/>
      <c r="BI666" s="160"/>
      <c r="BJ666" s="160"/>
      <c r="BK666" s="160"/>
      <c r="BL666" s="160"/>
      <c r="BM666" s="160"/>
      <c r="BN666" s="160"/>
      <c r="BO666" s="160"/>
      <c r="BP666" s="160"/>
      <c r="BQ666" s="160"/>
      <c r="BR666" s="160"/>
      <c r="BS666" s="160"/>
      <c r="BT666" s="160"/>
      <c r="BU666" s="160"/>
      <c r="BV666" s="160"/>
      <c r="BW666" s="160"/>
      <c r="BX666" s="160"/>
      <c r="BY666" s="160"/>
      <c r="BZ666" s="160"/>
      <c r="CA666" s="160"/>
      <c r="CB666" s="160"/>
      <c r="CC666" s="160"/>
      <c r="CD666" s="160"/>
      <c r="CE666" s="160"/>
      <c r="CF666" s="160"/>
      <c r="CG666" s="160"/>
      <c r="CH666" s="160"/>
      <c r="CI666" s="160"/>
      <c r="CJ666" s="160"/>
      <c r="CK666" s="160"/>
      <c r="CL666" s="160"/>
      <c r="CM666" s="160"/>
      <c r="CN666" s="160"/>
      <c r="CO666" s="160"/>
      <c r="CP666" s="160"/>
      <c r="CQ666" s="160"/>
      <c r="CR666" s="160"/>
      <c r="CS666" s="160"/>
      <c r="CT666" s="160"/>
      <c r="CU666" s="160"/>
      <c r="CV666" s="160"/>
      <c r="CW666" s="160"/>
      <c r="CX666" s="160"/>
      <c r="CY666" s="160"/>
      <c r="CZ666" s="160"/>
      <c r="DA666" s="160"/>
      <c r="DB666" s="160"/>
      <c r="DC666" s="160"/>
      <c r="DD666" s="160"/>
      <c r="DE666" s="160"/>
      <c r="DF666" s="160"/>
      <c r="DG666" s="160"/>
      <c r="DH666" s="160"/>
      <c r="DI666" s="160"/>
      <c r="DJ666" s="160"/>
      <c r="DK666" s="160"/>
      <c r="DL666" s="160"/>
      <c r="DM666" s="160"/>
      <c r="DN666" s="160"/>
      <c r="DO666" s="160"/>
      <c r="DP666" s="160"/>
      <c r="DQ666" s="160"/>
      <c r="DR666" s="160"/>
      <c r="DS666" s="160"/>
      <c r="DT666" s="160"/>
      <c r="DU666" s="160"/>
      <c r="DV666" s="160"/>
      <c r="DW666" s="160"/>
      <c r="DX666" s="160"/>
      <c r="DY666" s="160"/>
      <c r="DZ666" s="160"/>
      <c r="EA666" s="160"/>
      <c r="EB666" s="160"/>
      <c r="EC666" s="160"/>
      <c r="ED666" s="160"/>
      <c r="EE666" s="160"/>
      <c r="EF666" s="160"/>
      <c r="EG666" s="160"/>
    </row>
    <row r="667" spans="28:137" s="162" customFormat="1">
      <c r="AB667" s="160"/>
      <c r="AC667" s="171"/>
      <c r="AD667" s="164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  <c r="BA667" s="160"/>
      <c r="BB667" s="160"/>
      <c r="BC667" s="160"/>
      <c r="BD667" s="160"/>
      <c r="BE667" s="160"/>
      <c r="BF667" s="160"/>
      <c r="BG667" s="160"/>
      <c r="BH667" s="160"/>
      <c r="BI667" s="160"/>
      <c r="BJ667" s="160"/>
      <c r="BK667" s="160"/>
      <c r="BL667" s="160"/>
      <c r="BM667" s="160"/>
      <c r="BN667" s="160"/>
      <c r="BO667" s="160"/>
      <c r="BP667" s="160"/>
      <c r="BQ667" s="160"/>
      <c r="BR667" s="160"/>
      <c r="BS667" s="160"/>
      <c r="BT667" s="160"/>
      <c r="BU667" s="160"/>
      <c r="BV667" s="160"/>
      <c r="BW667" s="160"/>
      <c r="BX667" s="160"/>
      <c r="BY667" s="160"/>
      <c r="BZ667" s="160"/>
      <c r="CA667" s="160"/>
      <c r="CB667" s="160"/>
      <c r="CC667" s="160"/>
      <c r="CD667" s="160"/>
      <c r="CE667" s="160"/>
      <c r="CF667" s="160"/>
      <c r="CG667" s="160"/>
      <c r="CH667" s="160"/>
      <c r="CI667" s="160"/>
      <c r="CJ667" s="160"/>
      <c r="CK667" s="160"/>
      <c r="CL667" s="160"/>
      <c r="CM667" s="160"/>
      <c r="CN667" s="160"/>
      <c r="CO667" s="160"/>
      <c r="CP667" s="160"/>
      <c r="CQ667" s="160"/>
      <c r="CR667" s="160"/>
      <c r="CS667" s="160"/>
      <c r="CT667" s="160"/>
      <c r="CU667" s="160"/>
      <c r="CV667" s="160"/>
      <c r="CW667" s="160"/>
      <c r="CX667" s="160"/>
      <c r="CY667" s="160"/>
      <c r="CZ667" s="160"/>
      <c r="DA667" s="160"/>
      <c r="DB667" s="160"/>
      <c r="DC667" s="160"/>
      <c r="DD667" s="160"/>
      <c r="DE667" s="160"/>
      <c r="DF667" s="160"/>
      <c r="DG667" s="160"/>
      <c r="DH667" s="160"/>
      <c r="DI667" s="160"/>
      <c r="DJ667" s="160"/>
      <c r="DK667" s="160"/>
      <c r="DL667" s="160"/>
      <c r="DM667" s="160"/>
      <c r="DN667" s="160"/>
      <c r="DO667" s="160"/>
      <c r="DP667" s="160"/>
      <c r="DQ667" s="160"/>
      <c r="DR667" s="160"/>
      <c r="DS667" s="160"/>
      <c r="DT667" s="160"/>
      <c r="DU667" s="160"/>
      <c r="DV667" s="160"/>
      <c r="DW667" s="160"/>
      <c r="DX667" s="160"/>
      <c r="DY667" s="160"/>
      <c r="DZ667" s="160"/>
      <c r="EA667" s="160"/>
      <c r="EB667" s="160"/>
      <c r="EC667" s="160"/>
      <c r="ED667" s="160"/>
      <c r="EE667" s="160"/>
      <c r="EF667" s="160"/>
      <c r="EG667" s="160"/>
    </row>
    <row r="668" spans="28:137" s="162" customFormat="1">
      <c r="AB668" s="160"/>
      <c r="AC668" s="171"/>
      <c r="AD668" s="164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  <c r="BA668" s="160"/>
      <c r="BB668" s="160"/>
      <c r="BC668" s="160"/>
      <c r="BD668" s="160"/>
      <c r="BE668" s="160"/>
      <c r="BF668" s="160"/>
      <c r="BG668" s="160"/>
      <c r="BH668" s="160"/>
      <c r="BI668" s="160"/>
      <c r="BJ668" s="160"/>
      <c r="BK668" s="160"/>
      <c r="BL668" s="160"/>
      <c r="BM668" s="160"/>
      <c r="BN668" s="160"/>
      <c r="BO668" s="160"/>
      <c r="BP668" s="160"/>
      <c r="BQ668" s="160"/>
      <c r="BR668" s="160"/>
      <c r="BS668" s="160"/>
      <c r="BT668" s="160"/>
      <c r="BU668" s="160"/>
      <c r="BV668" s="160"/>
      <c r="BW668" s="160"/>
      <c r="BX668" s="160"/>
      <c r="BY668" s="160"/>
      <c r="BZ668" s="160"/>
      <c r="CA668" s="160"/>
      <c r="CB668" s="160"/>
      <c r="CC668" s="160"/>
      <c r="CD668" s="160"/>
      <c r="CE668" s="160"/>
      <c r="CF668" s="160"/>
      <c r="CG668" s="160"/>
      <c r="CH668" s="160"/>
      <c r="CI668" s="160"/>
      <c r="CJ668" s="160"/>
      <c r="CK668" s="160"/>
      <c r="CL668" s="160"/>
      <c r="CM668" s="160"/>
      <c r="CN668" s="160"/>
      <c r="CO668" s="160"/>
      <c r="CP668" s="160"/>
      <c r="CQ668" s="160"/>
      <c r="CR668" s="160"/>
      <c r="CS668" s="160"/>
      <c r="CT668" s="160"/>
      <c r="CU668" s="160"/>
      <c r="CV668" s="160"/>
      <c r="CW668" s="160"/>
      <c r="CX668" s="160"/>
      <c r="CY668" s="160"/>
      <c r="CZ668" s="160"/>
      <c r="DA668" s="160"/>
      <c r="DB668" s="160"/>
      <c r="DC668" s="160"/>
      <c r="DD668" s="160"/>
      <c r="DE668" s="160"/>
      <c r="DF668" s="160"/>
      <c r="DG668" s="160"/>
      <c r="DH668" s="160"/>
      <c r="DI668" s="160"/>
      <c r="DJ668" s="160"/>
      <c r="DK668" s="160"/>
      <c r="DL668" s="160"/>
      <c r="DM668" s="160"/>
      <c r="DN668" s="160"/>
      <c r="DO668" s="160"/>
      <c r="DP668" s="160"/>
      <c r="DQ668" s="160"/>
      <c r="DR668" s="160"/>
      <c r="DS668" s="160"/>
      <c r="DT668" s="160"/>
      <c r="DU668" s="160"/>
      <c r="DV668" s="160"/>
      <c r="DW668" s="160"/>
      <c r="DX668" s="160"/>
      <c r="DY668" s="160"/>
      <c r="DZ668" s="160"/>
      <c r="EA668" s="160"/>
      <c r="EB668" s="160"/>
      <c r="EC668" s="160"/>
      <c r="ED668" s="160"/>
      <c r="EE668" s="160"/>
      <c r="EF668" s="160"/>
      <c r="EG668" s="160"/>
    </row>
    <row r="669" spans="28:137" s="162" customFormat="1">
      <c r="AB669" s="160"/>
      <c r="AC669" s="171"/>
      <c r="AD669" s="164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  <c r="BA669" s="160"/>
      <c r="BB669" s="160"/>
      <c r="BC669" s="160"/>
      <c r="BD669" s="160"/>
      <c r="BE669" s="160"/>
      <c r="BF669" s="160"/>
      <c r="BG669" s="160"/>
      <c r="BH669" s="160"/>
      <c r="BI669" s="160"/>
      <c r="BJ669" s="160"/>
      <c r="BK669" s="160"/>
      <c r="BL669" s="160"/>
      <c r="BM669" s="160"/>
      <c r="BN669" s="160"/>
      <c r="BO669" s="160"/>
      <c r="BP669" s="160"/>
      <c r="BQ669" s="160"/>
      <c r="BR669" s="160"/>
      <c r="BS669" s="160"/>
      <c r="BT669" s="160"/>
      <c r="BU669" s="160"/>
      <c r="BV669" s="160"/>
      <c r="BW669" s="160"/>
      <c r="BX669" s="160"/>
      <c r="BY669" s="160"/>
      <c r="BZ669" s="160"/>
      <c r="CA669" s="160"/>
      <c r="CB669" s="160"/>
      <c r="CC669" s="160"/>
      <c r="CD669" s="160"/>
      <c r="CE669" s="160"/>
      <c r="CF669" s="160"/>
      <c r="CG669" s="160"/>
      <c r="CH669" s="160"/>
      <c r="CI669" s="160"/>
      <c r="CJ669" s="160"/>
      <c r="CK669" s="160"/>
      <c r="CL669" s="160"/>
      <c r="CM669" s="160"/>
      <c r="CN669" s="160"/>
      <c r="CO669" s="160"/>
      <c r="CP669" s="160"/>
      <c r="CQ669" s="160"/>
      <c r="CR669" s="160"/>
      <c r="CS669" s="160"/>
      <c r="CT669" s="160"/>
      <c r="CU669" s="160"/>
      <c r="CV669" s="160"/>
      <c r="CW669" s="160"/>
      <c r="CX669" s="160"/>
      <c r="CY669" s="160"/>
      <c r="CZ669" s="160"/>
      <c r="DA669" s="160"/>
      <c r="DB669" s="160"/>
      <c r="DC669" s="160"/>
      <c r="DD669" s="160"/>
      <c r="DE669" s="160"/>
      <c r="DF669" s="160"/>
      <c r="DG669" s="160"/>
      <c r="DH669" s="160"/>
      <c r="DI669" s="160"/>
      <c r="DJ669" s="160"/>
      <c r="DK669" s="160"/>
      <c r="DL669" s="160"/>
      <c r="DM669" s="160"/>
      <c r="DN669" s="160"/>
      <c r="DO669" s="160"/>
      <c r="DP669" s="160"/>
      <c r="DQ669" s="160"/>
      <c r="DR669" s="160"/>
      <c r="DS669" s="160"/>
      <c r="DT669" s="160"/>
      <c r="DU669" s="160"/>
      <c r="DV669" s="160"/>
      <c r="DW669" s="160"/>
      <c r="DX669" s="160"/>
      <c r="DY669" s="160"/>
      <c r="DZ669" s="160"/>
      <c r="EA669" s="160"/>
      <c r="EB669" s="160"/>
      <c r="EC669" s="160"/>
      <c r="ED669" s="160"/>
      <c r="EE669" s="160"/>
      <c r="EF669" s="160"/>
      <c r="EG669" s="160"/>
    </row>
    <row r="670" spans="28:137" s="162" customFormat="1">
      <c r="AB670" s="160"/>
      <c r="AC670" s="171"/>
      <c r="AD670" s="164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  <c r="BA670" s="160"/>
      <c r="BB670" s="160"/>
      <c r="BC670" s="160"/>
      <c r="BD670" s="160"/>
      <c r="BE670" s="160"/>
      <c r="BF670" s="160"/>
      <c r="BG670" s="160"/>
      <c r="BH670" s="160"/>
      <c r="BI670" s="160"/>
      <c r="BJ670" s="160"/>
      <c r="BK670" s="160"/>
      <c r="BL670" s="160"/>
      <c r="BM670" s="160"/>
      <c r="BN670" s="160"/>
      <c r="BO670" s="160"/>
      <c r="BP670" s="160"/>
      <c r="BQ670" s="160"/>
      <c r="BR670" s="160"/>
      <c r="BS670" s="160"/>
      <c r="BT670" s="160"/>
      <c r="BU670" s="160"/>
      <c r="BV670" s="160"/>
      <c r="BW670" s="160"/>
      <c r="BX670" s="160"/>
      <c r="BY670" s="160"/>
      <c r="BZ670" s="160"/>
      <c r="CA670" s="160"/>
      <c r="CB670" s="160"/>
      <c r="CC670" s="160"/>
      <c r="CD670" s="160"/>
      <c r="CE670" s="160"/>
      <c r="CF670" s="160"/>
      <c r="CG670" s="160"/>
      <c r="CH670" s="160"/>
      <c r="CI670" s="160"/>
      <c r="CJ670" s="160"/>
      <c r="CK670" s="160"/>
      <c r="CL670" s="160"/>
      <c r="CM670" s="160"/>
      <c r="CN670" s="160"/>
      <c r="CO670" s="160"/>
      <c r="CP670" s="160"/>
      <c r="CQ670" s="160"/>
      <c r="CR670" s="160"/>
      <c r="CS670" s="160"/>
      <c r="CT670" s="160"/>
      <c r="CU670" s="160"/>
      <c r="CV670" s="160"/>
      <c r="CW670" s="160"/>
      <c r="CX670" s="160"/>
      <c r="CY670" s="160"/>
      <c r="CZ670" s="160"/>
      <c r="DA670" s="160"/>
      <c r="DB670" s="160"/>
      <c r="DC670" s="160"/>
      <c r="DD670" s="160"/>
      <c r="DE670" s="160"/>
      <c r="DF670" s="160"/>
      <c r="DG670" s="160"/>
      <c r="DH670" s="160"/>
      <c r="DI670" s="160"/>
      <c r="DJ670" s="160"/>
      <c r="DK670" s="160"/>
      <c r="DL670" s="160"/>
      <c r="DM670" s="160"/>
      <c r="DN670" s="160"/>
      <c r="DO670" s="160"/>
      <c r="DP670" s="160"/>
      <c r="DQ670" s="160"/>
      <c r="DR670" s="160"/>
      <c r="DS670" s="160"/>
      <c r="DT670" s="160"/>
      <c r="DU670" s="160"/>
      <c r="DV670" s="160"/>
      <c r="DW670" s="160"/>
      <c r="DX670" s="160"/>
      <c r="DY670" s="160"/>
      <c r="DZ670" s="160"/>
      <c r="EA670" s="160"/>
      <c r="EB670" s="160"/>
      <c r="EC670" s="160"/>
      <c r="ED670" s="160"/>
      <c r="EE670" s="160"/>
      <c r="EF670" s="160"/>
      <c r="EG670" s="160"/>
    </row>
    <row r="671" spans="28:137" s="162" customFormat="1">
      <c r="AB671" s="160"/>
      <c r="AC671" s="171"/>
      <c r="AD671" s="164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  <c r="BA671" s="160"/>
      <c r="BB671" s="160"/>
      <c r="BC671" s="160"/>
      <c r="BD671" s="160"/>
      <c r="BE671" s="160"/>
      <c r="BF671" s="160"/>
      <c r="BG671" s="160"/>
      <c r="BH671" s="160"/>
      <c r="BI671" s="160"/>
      <c r="BJ671" s="160"/>
      <c r="BK671" s="160"/>
      <c r="BL671" s="160"/>
      <c r="BM671" s="160"/>
      <c r="BN671" s="160"/>
      <c r="BO671" s="160"/>
      <c r="BP671" s="160"/>
      <c r="BQ671" s="160"/>
      <c r="BR671" s="160"/>
      <c r="BS671" s="160"/>
      <c r="BT671" s="160"/>
      <c r="BU671" s="160"/>
      <c r="BV671" s="160"/>
      <c r="BW671" s="160"/>
      <c r="BX671" s="160"/>
      <c r="BY671" s="160"/>
      <c r="BZ671" s="160"/>
      <c r="CA671" s="160"/>
      <c r="CB671" s="160"/>
      <c r="CC671" s="160"/>
      <c r="CD671" s="160"/>
      <c r="CE671" s="160"/>
      <c r="CF671" s="160"/>
      <c r="CG671" s="160"/>
      <c r="CH671" s="160"/>
      <c r="CI671" s="160"/>
      <c r="CJ671" s="160"/>
      <c r="CK671" s="160"/>
      <c r="CL671" s="160"/>
      <c r="CM671" s="160"/>
      <c r="CN671" s="160"/>
      <c r="CO671" s="160"/>
      <c r="CP671" s="160"/>
      <c r="CQ671" s="160"/>
      <c r="CR671" s="160"/>
      <c r="CS671" s="160"/>
      <c r="CT671" s="160"/>
      <c r="CU671" s="160"/>
      <c r="CV671" s="160"/>
      <c r="CW671" s="160"/>
      <c r="CX671" s="160"/>
      <c r="CY671" s="160"/>
      <c r="CZ671" s="160"/>
      <c r="DA671" s="160"/>
      <c r="DB671" s="160"/>
      <c r="DC671" s="160"/>
      <c r="DD671" s="160"/>
      <c r="DE671" s="160"/>
      <c r="DF671" s="160"/>
      <c r="DG671" s="160"/>
      <c r="DH671" s="160"/>
      <c r="DI671" s="160"/>
      <c r="DJ671" s="160"/>
      <c r="DK671" s="160"/>
      <c r="DL671" s="160"/>
      <c r="DM671" s="160"/>
      <c r="DN671" s="160"/>
      <c r="DO671" s="160"/>
      <c r="DP671" s="160"/>
      <c r="DQ671" s="160"/>
      <c r="DR671" s="160"/>
      <c r="DS671" s="160"/>
      <c r="DT671" s="160"/>
      <c r="DU671" s="160"/>
      <c r="DV671" s="160"/>
      <c r="DW671" s="160"/>
      <c r="DX671" s="160"/>
      <c r="DY671" s="160"/>
      <c r="DZ671" s="160"/>
      <c r="EA671" s="160"/>
      <c r="EB671" s="160"/>
      <c r="EC671" s="160"/>
      <c r="ED671" s="160"/>
      <c r="EE671" s="160"/>
      <c r="EF671" s="160"/>
      <c r="EG671" s="160"/>
    </row>
    <row r="672" spans="28:137" s="162" customFormat="1">
      <c r="AB672" s="160"/>
      <c r="AC672" s="171"/>
      <c r="AD672" s="164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  <c r="BA672" s="160"/>
      <c r="BB672" s="160"/>
      <c r="BC672" s="160"/>
      <c r="BD672" s="160"/>
      <c r="BE672" s="160"/>
      <c r="BF672" s="160"/>
      <c r="BG672" s="160"/>
      <c r="BH672" s="160"/>
      <c r="BI672" s="160"/>
      <c r="BJ672" s="160"/>
      <c r="BK672" s="160"/>
      <c r="BL672" s="160"/>
      <c r="BM672" s="160"/>
      <c r="BN672" s="160"/>
      <c r="BO672" s="160"/>
      <c r="BP672" s="160"/>
      <c r="BQ672" s="160"/>
      <c r="BR672" s="160"/>
      <c r="BS672" s="160"/>
      <c r="BT672" s="160"/>
      <c r="BU672" s="160"/>
      <c r="BV672" s="160"/>
      <c r="BW672" s="160"/>
      <c r="BX672" s="160"/>
      <c r="BY672" s="160"/>
      <c r="BZ672" s="160"/>
      <c r="CA672" s="160"/>
      <c r="CB672" s="160"/>
      <c r="CC672" s="160"/>
      <c r="CD672" s="160"/>
      <c r="CE672" s="160"/>
      <c r="CF672" s="160"/>
      <c r="CG672" s="160"/>
      <c r="CH672" s="160"/>
      <c r="CI672" s="160"/>
      <c r="CJ672" s="160"/>
      <c r="CK672" s="160"/>
      <c r="CL672" s="160"/>
      <c r="CM672" s="160"/>
      <c r="CN672" s="160"/>
      <c r="CO672" s="160"/>
      <c r="CP672" s="160"/>
      <c r="CQ672" s="160"/>
      <c r="CR672" s="160"/>
      <c r="CS672" s="160"/>
      <c r="CT672" s="160"/>
      <c r="CU672" s="160"/>
      <c r="CV672" s="160"/>
      <c r="CW672" s="160"/>
      <c r="CX672" s="160"/>
      <c r="CY672" s="160"/>
      <c r="CZ672" s="160"/>
      <c r="DA672" s="160"/>
      <c r="DB672" s="160"/>
      <c r="DC672" s="160"/>
      <c r="DD672" s="160"/>
      <c r="DE672" s="160"/>
      <c r="DF672" s="160"/>
      <c r="DG672" s="160"/>
      <c r="DH672" s="160"/>
      <c r="DI672" s="160"/>
      <c r="DJ672" s="160"/>
      <c r="DK672" s="160"/>
      <c r="DL672" s="160"/>
      <c r="DM672" s="160"/>
      <c r="DN672" s="160"/>
      <c r="DO672" s="160"/>
      <c r="DP672" s="160"/>
      <c r="DQ672" s="160"/>
      <c r="DR672" s="160"/>
      <c r="DS672" s="160"/>
      <c r="DT672" s="160"/>
      <c r="DU672" s="160"/>
      <c r="DV672" s="160"/>
      <c r="DW672" s="160"/>
      <c r="DX672" s="160"/>
      <c r="DY672" s="160"/>
      <c r="DZ672" s="160"/>
      <c r="EA672" s="160"/>
      <c r="EB672" s="160"/>
      <c r="EC672" s="160"/>
      <c r="ED672" s="160"/>
      <c r="EE672" s="160"/>
      <c r="EF672" s="160"/>
      <c r="EG672" s="160"/>
    </row>
    <row r="673" spans="28:137" s="162" customFormat="1">
      <c r="AB673" s="160"/>
      <c r="AC673" s="171"/>
      <c r="AD673" s="164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  <c r="BA673" s="160"/>
      <c r="BB673" s="160"/>
      <c r="BC673" s="160"/>
      <c r="BD673" s="160"/>
      <c r="BE673" s="160"/>
      <c r="BF673" s="160"/>
      <c r="BG673" s="160"/>
      <c r="BH673" s="160"/>
      <c r="BI673" s="160"/>
      <c r="BJ673" s="160"/>
      <c r="BK673" s="160"/>
      <c r="BL673" s="160"/>
      <c r="BM673" s="160"/>
      <c r="BN673" s="160"/>
      <c r="BO673" s="160"/>
      <c r="BP673" s="160"/>
      <c r="BQ673" s="160"/>
      <c r="BR673" s="160"/>
      <c r="BS673" s="160"/>
      <c r="BT673" s="160"/>
      <c r="BU673" s="160"/>
      <c r="BV673" s="160"/>
      <c r="BW673" s="160"/>
      <c r="BX673" s="160"/>
      <c r="BY673" s="160"/>
      <c r="BZ673" s="160"/>
      <c r="CA673" s="160"/>
      <c r="CB673" s="160"/>
      <c r="CC673" s="160"/>
      <c r="CD673" s="160"/>
      <c r="CE673" s="160"/>
      <c r="CF673" s="160"/>
      <c r="CG673" s="160"/>
      <c r="CH673" s="160"/>
      <c r="CI673" s="160"/>
      <c r="CJ673" s="160"/>
      <c r="CK673" s="160"/>
      <c r="CL673" s="160"/>
      <c r="CM673" s="160"/>
      <c r="CN673" s="160"/>
      <c r="CO673" s="160"/>
      <c r="CP673" s="160"/>
      <c r="CQ673" s="160"/>
      <c r="CR673" s="160"/>
      <c r="CS673" s="160"/>
      <c r="CT673" s="160"/>
      <c r="CU673" s="160"/>
      <c r="CV673" s="160"/>
      <c r="CW673" s="160"/>
      <c r="CX673" s="160"/>
      <c r="CY673" s="160"/>
      <c r="CZ673" s="160"/>
      <c r="DA673" s="160"/>
      <c r="DB673" s="160"/>
      <c r="DC673" s="160"/>
      <c r="DD673" s="160"/>
      <c r="DE673" s="160"/>
      <c r="DF673" s="160"/>
      <c r="DG673" s="160"/>
      <c r="DH673" s="160"/>
      <c r="DI673" s="160"/>
      <c r="DJ673" s="160"/>
      <c r="DK673" s="160"/>
      <c r="DL673" s="160"/>
      <c r="DM673" s="160"/>
      <c r="DN673" s="160"/>
      <c r="DO673" s="160"/>
      <c r="DP673" s="160"/>
      <c r="DQ673" s="160"/>
      <c r="DR673" s="160"/>
      <c r="DS673" s="160"/>
      <c r="DT673" s="160"/>
      <c r="DU673" s="160"/>
      <c r="DV673" s="160"/>
      <c r="DW673" s="160"/>
      <c r="DX673" s="160"/>
      <c r="DY673" s="160"/>
      <c r="DZ673" s="160"/>
      <c r="EA673" s="160"/>
      <c r="EB673" s="160"/>
      <c r="EC673" s="160"/>
      <c r="ED673" s="160"/>
      <c r="EE673" s="160"/>
      <c r="EF673" s="160"/>
      <c r="EG673" s="160"/>
    </row>
    <row r="674" spans="28:137" s="162" customFormat="1">
      <c r="AB674" s="160"/>
      <c r="AC674" s="171"/>
      <c r="AD674" s="164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  <c r="BA674" s="160"/>
      <c r="BB674" s="160"/>
      <c r="BC674" s="160"/>
      <c r="BD674" s="160"/>
      <c r="BE674" s="160"/>
      <c r="BF674" s="160"/>
      <c r="BG674" s="160"/>
      <c r="BH674" s="160"/>
      <c r="BI674" s="160"/>
      <c r="BJ674" s="160"/>
      <c r="BK674" s="160"/>
      <c r="BL674" s="160"/>
      <c r="BM674" s="160"/>
      <c r="BN674" s="160"/>
      <c r="BO674" s="160"/>
      <c r="BP674" s="160"/>
      <c r="BQ674" s="160"/>
      <c r="BR674" s="160"/>
      <c r="BS674" s="160"/>
      <c r="BT674" s="160"/>
      <c r="BU674" s="160"/>
      <c r="BV674" s="160"/>
      <c r="BW674" s="160"/>
      <c r="BX674" s="160"/>
      <c r="BY674" s="160"/>
      <c r="BZ674" s="160"/>
      <c r="CA674" s="160"/>
      <c r="CB674" s="160"/>
      <c r="CC674" s="160"/>
      <c r="CD674" s="160"/>
      <c r="CE674" s="160"/>
      <c r="CF674" s="160"/>
      <c r="CG674" s="160"/>
      <c r="CH674" s="160"/>
      <c r="CI674" s="160"/>
      <c r="CJ674" s="160"/>
      <c r="CK674" s="160"/>
      <c r="CL674" s="160"/>
      <c r="CM674" s="160"/>
      <c r="CN674" s="160"/>
      <c r="CO674" s="160"/>
      <c r="CP674" s="160"/>
      <c r="CQ674" s="160"/>
      <c r="CR674" s="160"/>
      <c r="CS674" s="160"/>
      <c r="CT674" s="160"/>
      <c r="CU674" s="160"/>
      <c r="CV674" s="160"/>
      <c r="CW674" s="160"/>
      <c r="CX674" s="160"/>
      <c r="CY674" s="160"/>
      <c r="CZ674" s="160"/>
      <c r="DA674" s="160"/>
      <c r="DB674" s="160"/>
      <c r="DC674" s="160"/>
      <c r="DD674" s="160"/>
      <c r="DE674" s="160"/>
      <c r="DF674" s="160"/>
      <c r="DG674" s="160"/>
      <c r="DH674" s="160"/>
      <c r="DI674" s="160"/>
      <c r="DJ674" s="160"/>
      <c r="DK674" s="160"/>
      <c r="DL674" s="160"/>
      <c r="DM674" s="160"/>
      <c r="DN674" s="160"/>
      <c r="DO674" s="160"/>
      <c r="DP674" s="160"/>
      <c r="DQ674" s="160"/>
      <c r="DR674" s="160"/>
      <c r="DS674" s="160"/>
      <c r="DT674" s="160"/>
      <c r="DU674" s="160"/>
      <c r="DV674" s="160"/>
      <c r="DW674" s="160"/>
      <c r="DX674" s="160"/>
      <c r="DY674" s="160"/>
      <c r="DZ674" s="160"/>
      <c r="EA674" s="160"/>
      <c r="EB674" s="160"/>
      <c r="EC674" s="160"/>
      <c r="ED674" s="160"/>
      <c r="EE674" s="160"/>
      <c r="EF674" s="160"/>
      <c r="EG674" s="160"/>
    </row>
    <row r="675" spans="28:137" s="162" customFormat="1">
      <c r="AB675" s="160"/>
      <c r="AC675" s="171"/>
      <c r="AD675" s="164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0"/>
      <c r="BN675" s="160"/>
      <c r="BO675" s="160"/>
      <c r="BP675" s="160"/>
      <c r="BQ675" s="160"/>
      <c r="BR675" s="160"/>
      <c r="BS675" s="160"/>
      <c r="BT675" s="160"/>
      <c r="BU675" s="160"/>
      <c r="BV675" s="160"/>
      <c r="BW675" s="160"/>
      <c r="BX675" s="160"/>
      <c r="BY675" s="160"/>
      <c r="BZ675" s="160"/>
      <c r="CA675" s="160"/>
      <c r="CB675" s="160"/>
      <c r="CC675" s="160"/>
      <c r="CD675" s="160"/>
      <c r="CE675" s="160"/>
      <c r="CF675" s="160"/>
      <c r="CG675" s="160"/>
      <c r="CH675" s="160"/>
      <c r="CI675" s="160"/>
      <c r="CJ675" s="160"/>
      <c r="CK675" s="160"/>
      <c r="CL675" s="160"/>
      <c r="CM675" s="160"/>
      <c r="CN675" s="160"/>
      <c r="CO675" s="160"/>
      <c r="CP675" s="160"/>
      <c r="CQ675" s="160"/>
      <c r="CR675" s="160"/>
      <c r="CS675" s="160"/>
      <c r="CT675" s="160"/>
      <c r="CU675" s="160"/>
      <c r="CV675" s="160"/>
      <c r="CW675" s="160"/>
      <c r="CX675" s="160"/>
      <c r="CY675" s="160"/>
      <c r="CZ675" s="160"/>
      <c r="DA675" s="160"/>
      <c r="DB675" s="160"/>
      <c r="DC675" s="160"/>
      <c r="DD675" s="160"/>
      <c r="DE675" s="160"/>
      <c r="DF675" s="160"/>
      <c r="DG675" s="160"/>
      <c r="DH675" s="160"/>
      <c r="DI675" s="160"/>
      <c r="DJ675" s="160"/>
      <c r="DK675" s="160"/>
      <c r="DL675" s="160"/>
      <c r="DM675" s="160"/>
      <c r="DN675" s="160"/>
      <c r="DO675" s="160"/>
      <c r="DP675" s="160"/>
      <c r="DQ675" s="160"/>
      <c r="DR675" s="160"/>
      <c r="DS675" s="160"/>
      <c r="DT675" s="160"/>
      <c r="DU675" s="160"/>
      <c r="DV675" s="160"/>
      <c r="DW675" s="160"/>
      <c r="DX675" s="160"/>
      <c r="DY675" s="160"/>
      <c r="DZ675" s="160"/>
      <c r="EA675" s="160"/>
      <c r="EB675" s="160"/>
      <c r="EC675" s="160"/>
      <c r="ED675" s="160"/>
      <c r="EE675" s="160"/>
      <c r="EF675" s="160"/>
      <c r="EG675" s="160"/>
    </row>
    <row r="676" spans="28:137" s="162" customFormat="1">
      <c r="AB676" s="160"/>
      <c r="AC676" s="171"/>
      <c r="AD676" s="164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0"/>
      <c r="BN676" s="160"/>
      <c r="BO676" s="160"/>
      <c r="BP676" s="160"/>
      <c r="BQ676" s="160"/>
      <c r="BR676" s="160"/>
      <c r="BS676" s="160"/>
      <c r="BT676" s="160"/>
      <c r="BU676" s="160"/>
      <c r="BV676" s="160"/>
      <c r="BW676" s="160"/>
      <c r="BX676" s="160"/>
      <c r="BY676" s="160"/>
      <c r="BZ676" s="160"/>
      <c r="CA676" s="160"/>
      <c r="CB676" s="160"/>
      <c r="CC676" s="160"/>
      <c r="CD676" s="160"/>
      <c r="CE676" s="160"/>
      <c r="CF676" s="160"/>
      <c r="CG676" s="160"/>
      <c r="CH676" s="160"/>
      <c r="CI676" s="160"/>
      <c r="CJ676" s="160"/>
      <c r="CK676" s="160"/>
      <c r="CL676" s="160"/>
      <c r="CM676" s="160"/>
      <c r="CN676" s="160"/>
      <c r="CO676" s="160"/>
      <c r="CP676" s="160"/>
      <c r="CQ676" s="160"/>
      <c r="CR676" s="160"/>
      <c r="CS676" s="160"/>
      <c r="CT676" s="160"/>
      <c r="CU676" s="160"/>
      <c r="CV676" s="160"/>
      <c r="CW676" s="160"/>
      <c r="CX676" s="160"/>
      <c r="CY676" s="160"/>
      <c r="CZ676" s="160"/>
      <c r="DA676" s="160"/>
      <c r="DB676" s="160"/>
      <c r="DC676" s="160"/>
      <c r="DD676" s="160"/>
      <c r="DE676" s="160"/>
      <c r="DF676" s="160"/>
      <c r="DG676" s="160"/>
      <c r="DH676" s="160"/>
      <c r="DI676" s="160"/>
      <c r="DJ676" s="160"/>
      <c r="DK676" s="160"/>
      <c r="DL676" s="160"/>
      <c r="DM676" s="160"/>
      <c r="DN676" s="160"/>
      <c r="DO676" s="160"/>
      <c r="DP676" s="160"/>
      <c r="DQ676" s="160"/>
      <c r="DR676" s="160"/>
      <c r="DS676" s="160"/>
      <c r="DT676" s="160"/>
      <c r="DU676" s="160"/>
      <c r="DV676" s="160"/>
      <c r="DW676" s="160"/>
      <c r="DX676" s="160"/>
      <c r="DY676" s="160"/>
      <c r="DZ676" s="160"/>
      <c r="EA676" s="160"/>
      <c r="EB676" s="160"/>
      <c r="EC676" s="160"/>
      <c r="ED676" s="160"/>
      <c r="EE676" s="160"/>
      <c r="EF676" s="160"/>
      <c r="EG676" s="160"/>
    </row>
    <row r="677" spans="28:137" s="162" customFormat="1">
      <c r="AB677" s="160"/>
      <c r="AC677" s="171"/>
      <c r="AD677" s="164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160"/>
      <c r="BB677" s="160"/>
      <c r="BC677" s="160"/>
      <c r="BD677" s="160"/>
      <c r="BE677" s="160"/>
      <c r="BF677" s="160"/>
      <c r="BG677" s="160"/>
      <c r="BH677" s="160"/>
      <c r="BI677" s="160"/>
      <c r="BJ677" s="160"/>
      <c r="BK677" s="160"/>
      <c r="BL677" s="160"/>
      <c r="BM677" s="160"/>
      <c r="BN677" s="160"/>
      <c r="BO677" s="160"/>
      <c r="BP677" s="160"/>
      <c r="BQ677" s="160"/>
      <c r="BR677" s="160"/>
      <c r="BS677" s="160"/>
      <c r="BT677" s="160"/>
      <c r="BU677" s="160"/>
      <c r="BV677" s="160"/>
      <c r="BW677" s="160"/>
      <c r="BX677" s="160"/>
      <c r="BY677" s="160"/>
      <c r="BZ677" s="160"/>
      <c r="CA677" s="160"/>
      <c r="CB677" s="160"/>
      <c r="CC677" s="160"/>
      <c r="CD677" s="160"/>
      <c r="CE677" s="160"/>
      <c r="CF677" s="160"/>
      <c r="CG677" s="160"/>
      <c r="CH677" s="160"/>
      <c r="CI677" s="160"/>
      <c r="CJ677" s="160"/>
      <c r="CK677" s="160"/>
      <c r="CL677" s="160"/>
      <c r="CM677" s="160"/>
      <c r="CN677" s="160"/>
      <c r="CO677" s="160"/>
      <c r="CP677" s="160"/>
      <c r="CQ677" s="160"/>
      <c r="CR677" s="160"/>
      <c r="CS677" s="160"/>
      <c r="CT677" s="160"/>
      <c r="CU677" s="160"/>
      <c r="CV677" s="160"/>
      <c r="CW677" s="160"/>
      <c r="CX677" s="160"/>
      <c r="CY677" s="160"/>
      <c r="CZ677" s="160"/>
      <c r="DA677" s="160"/>
      <c r="DB677" s="160"/>
      <c r="DC677" s="160"/>
      <c r="DD677" s="160"/>
      <c r="DE677" s="160"/>
      <c r="DF677" s="160"/>
      <c r="DG677" s="160"/>
      <c r="DH677" s="160"/>
      <c r="DI677" s="160"/>
      <c r="DJ677" s="160"/>
      <c r="DK677" s="160"/>
      <c r="DL677" s="160"/>
      <c r="DM677" s="160"/>
      <c r="DN677" s="160"/>
      <c r="DO677" s="160"/>
      <c r="DP677" s="160"/>
      <c r="DQ677" s="160"/>
      <c r="DR677" s="160"/>
      <c r="DS677" s="160"/>
      <c r="DT677" s="160"/>
      <c r="DU677" s="160"/>
      <c r="DV677" s="160"/>
      <c r="DW677" s="160"/>
      <c r="DX677" s="160"/>
      <c r="DY677" s="160"/>
      <c r="DZ677" s="160"/>
      <c r="EA677" s="160"/>
      <c r="EB677" s="160"/>
      <c r="EC677" s="160"/>
      <c r="ED677" s="160"/>
      <c r="EE677" s="160"/>
      <c r="EF677" s="160"/>
      <c r="EG677" s="160"/>
    </row>
    <row r="678" spans="28:137" s="162" customFormat="1">
      <c r="AB678" s="160"/>
      <c r="AC678" s="171"/>
      <c r="AD678" s="164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160"/>
      <c r="BB678" s="160"/>
      <c r="BC678" s="160"/>
      <c r="BD678" s="160"/>
      <c r="BE678" s="160"/>
      <c r="BF678" s="160"/>
      <c r="BG678" s="160"/>
      <c r="BH678" s="160"/>
      <c r="BI678" s="160"/>
      <c r="BJ678" s="160"/>
      <c r="BK678" s="160"/>
      <c r="BL678" s="160"/>
      <c r="BM678" s="160"/>
      <c r="BN678" s="160"/>
      <c r="BO678" s="160"/>
      <c r="BP678" s="160"/>
      <c r="BQ678" s="160"/>
      <c r="BR678" s="160"/>
      <c r="BS678" s="160"/>
      <c r="BT678" s="160"/>
      <c r="BU678" s="160"/>
      <c r="BV678" s="160"/>
      <c r="BW678" s="160"/>
      <c r="BX678" s="160"/>
      <c r="BY678" s="160"/>
      <c r="BZ678" s="160"/>
      <c r="CA678" s="160"/>
      <c r="CB678" s="160"/>
      <c r="CC678" s="160"/>
      <c r="CD678" s="160"/>
      <c r="CE678" s="160"/>
      <c r="CF678" s="160"/>
      <c r="CG678" s="160"/>
      <c r="CH678" s="160"/>
      <c r="CI678" s="160"/>
      <c r="CJ678" s="160"/>
      <c r="CK678" s="160"/>
      <c r="CL678" s="160"/>
      <c r="CM678" s="160"/>
      <c r="CN678" s="160"/>
      <c r="CO678" s="160"/>
      <c r="CP678" s="160"/>
      <c r="CQ678" s="160"/>
      <c r="CR678" s="160"/>
      <c r="CS678" s="160"/>
      <c r="CT678" s="160"/>
      <c r="CU678" s="160"/>
      <c r="CV678" s="160"/>
      <c r="CW678" s="160"/>
      <c r="CX678" s="160"/>
      <c r="CY678" s="160"/>
      <c r="CZ678" s="160"/>
      <c r="DA678" s="160"/>
      <c r="DB678" s="160"/>
      <c r="DC678" s="160"/>
      <c r="DD678" s="160"/>
      <c r="DE678" s="160"/>
      <c r="DF678" s="160"/>
      <c r="DG678" s="160"/>
      <c r="DH678" s="160"/>
      <c r="DI678" s="160"/>
      <c r="DJ678" s="160"/>
      <c r="DK678" s="160"/>
      <c r="DL678" s="160"/>
      <c r="DM678" s="160"/>
      <c r="DN678" s="160"/>
      <c r="DO678" s="160"/>
      <c r="DP678" s="160"/>
      <c r="DQ678" s="160"/>
      <c r="DR678" s="160"/>
      <c r="DS678" s="160"/>
      <c r="DT678" s="160"/>
      <c r="DU678" s="160"/>
      <c r="DV678" s="160"/>
      <c r="DW678" s="160"/>
      <c r="DX678" s="160"/>
      <c r="DY678" s="160"/>
      <c r="DZ678" s="160"/>
      <c r="EA678" s="160"/>
      <c r="EB678" s="160"/>
      <c r="EC678" s="160"/>
      <c r="ED678" s="160"/>
      <c r="EE678" s="160"/>
      <c r="EF678" s="160"/>
      <c r="EG678" s="160"/>
    </row>
    <row r="679" spans="28:137" s="162" customFormat="1">
      <c r="AB679" s="160"/>
      <c r="AC679" s="171"/>
      <c r="AD679" s="164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160"/>
      <c r="BB679" s="160"/>
      <c r="BC679" s="160"/>
      <c r="BD679" s="160"/>
      <c r="BE679" s="160"/>
      <c r="BF679" s="160"/>
      <c r="BG679" s="160"/>
      <c r="BH679" s="160"/>
      <c r="BI679" s="160"/>
      <c r="BJ679" s="160"/>
      <c r="BK679" s="160"/>
      <c r="BL679" s="160"/>
      <c r="BM679" s="160"/>
      <c r="BN679" s="160"/>
      <c r="BO679" s="160"/>
      <c r="BP679" s="160"/>
      <c r="BQ679" s="160"/>
      <c r="BR679" s="160"/>
      <c r="BS679" s="160"/>
      <c r="BT679" s="160"/>
      <c r="BU679" s="160"/>
      <c r="BV679" s="160"/>
      <c r="BW679" s="160"/>
      <c r="BX679" s="160"/>
      <c r="BY679" s="160"/>
      <c r="BZ679" s="160"/>
      <c r="CA679" s="160"/>
      <c r="CB679" s="160"/>
      <c r="CC679" s="160"/>
      <c r="CD679" s="160"/>
      <c r="CE679" s="160"/>
      <c r="CF679" s="160"/>
      <c r="CG679" s="160"/>
      <c r="CH679" s="160"/>
      <c r="CI679" s="160"/>
      <c r="CJ679" s="160"/>
      <c r="CK679" s="160"/>
      <c r="CL679" s="160"/>
      <c r="CM679" s="160"/>
      <c r="CN679" s="160"/>
      <c r="CO679" s="160"/>
      <c r="CP679" s="160"/>
      <c r="CQ679" s="160"/>
      <c r="CR679" s="160"/>
      <c r="CS679" s="160"/>
      <c r="CT679" s="160"/>
      <c r="CU679" s="160"/>
      <c r="CV679" s="160"/>
      <c r="CW679" s="160"/>
      <c r="CX679" s="160"/>
      <c r="CY679" s="160"/>
      <c r="CZ679" s="160"/>
      <c r="DA679" s="160"/>
      <c r="DB679" s="160"/>
      <c r="DC679" s="160"/>
      <c r="DD679" s="160"/>
      <c r="DE679" s="160"/>
      <c r="DF679" s="160"/>
      <c r="DG679" s="160"/>
      <c r="DH679" s="160"/>
      <c r="DI679" s="160"/>
      <c r="DJ679" s="160"/>
      <c r="DK679" s="160"/>
      <c r="DL679" s="160"/>
      <c r="DM679" s="160"/>
      <c r="DN679" s="160"/>
      <c r="DO679" s="160"/>
      <c r="DP679" s="160"/>
      <c r="DQ679" s="160"/>
      <c r="DR679" s="160"/>
      <c r="DS679" s="160"/>
      <c r="DT679" s="160"/>
      <c r="DU679" s="160"/>
      <c r="DV679" s="160"/>
      <c r="DW679" s="160"/>
      <c r="DX679" s="160"/>
      <c r="DY679" s="160"/>
      <c r="DZ679" s="160"/>
      <c r="EA679" s="160"/>
      <c r="EB679" s="160"/>
      <c r="EC679" s="160"/>
      <c r="ED679" s="160"/>
      <c r="EE679" s="160"/>
      <c r="EF679" s="160"/>
      <c r="EG679" s="160"/>
    </row>
    <row r="680" spans="28:137" s="162" customFormat="1">
      <c r="AB680" s="160"/>
      <c r="AC680" s="171"/>
      <c r="AD680" s="164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160"/>
      <c r="BN680" s="160"/>
      <c r="BO680" s="160"/>
      <c r="BP680" s="160"/>
      <c r="BQ680" s="160"/>
      <c r="BR680" s="160"/>
      <c r="BS680" s="160"/>
      <c r="BT680" s="160"/>
      <c r="BU680" s="160"/>
      <c r="BV680" s="160"/>
      <c r="BW680" s="160"/>
      <c r="BX680" s="160"/>
      <c r="BY680" s="160"/>
      <c r="BZ680" s="160"/>
      <c r="CA680" s="160"/>
      <c r="CB680" s="160"/>
      <c r="CC680" s="160"/>
      <c r="CD680" s="160"/>
      <c r="CE680" s="160"/>
      <c r="CF680" s="160"/>
      <c r="CG680" s="160"/>
      <c r="CH680" s="160"/>
      <c r="CI680" s="160"/>
      <c r="CJ680" s="160"/>
      <c r="CK680" s="160"/>
      <c r="CL680" s="160"/>
      <c r="CM680" s="160"/>
      <c r="CN680" s="160"/>
      <c r="CO680" s="160"/>
      <c r="CP680" s="160"/>
      <c r="CQ680" s="160"/>
      <c r="CR680" s="160"/>
      <c r="CS680" s="160"/>
      <c r="CT680" s="160"/>
      <c r="CU680" s="160"/>
      <c r="CV680" s="160"/>
      <c r="CW680" s="160"/>
      <c r="CX680" s="160"/>
      <c r="CY680" s="160"/>
      <c r="CZ680" s="160"/>
      <c r="DA680" s="160"/>
      <c r="DB680" s="160"/>
      <c r="DC680" s="160"/>
      <c r="DD680" s="160"/>
      <c r="DE680" s="160"/>
      <c r="DF680" s="160"/>
      <c r="DG680" s="160"/>
      <c r="DH680" s="160"/>
      <c r="DI680" s="160"/>
      <c r="DJ680" s="160"/>
      <c r="DK680" s="160"/>
      <c r="DL680" s="160"/>
      <c r="DM680" s="160"/>
      <c r="DN680" s="160"/>
      <c r="DO680" s="160"/>
      <c r="DP680" s="160"/>
      <c r="DQ680" s="160"/>
      <c r="DR680" s="160"/>
      <c r="DS680" s="160"/>
      <c r="DT680" s="160"/>
      <c r="DU680" s="160"/>
      <c r="DV680" s="160"/>
      <c r="DW680" s="160"/>
      <c r="DX680" s="160"/>
      <c r="DY680" s="160"/>
      <c r="DZ680" s="160"/>
      <c r="EA680" s="160"/>
      <c r="EB680" s="160"/>
      <c r="EC680" s="160"/>
      <c r="ED680" s="160"/>
      <c r="EE680" s="160"/>
      <c r="EF680" s="160"/>
      <c r="EG680" s="160"/>
    </row>
    <row r="681" spans="28:137" s="162" customFormat="1">
      <c r="AB681" s="160"/>
      <c r="AC681" s="171"/>
      <c r="AD681" s="164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  <c r="BA681" s="160"/>
      <c r="BB681" s="160"/>
      <c r="BC681" s="160"/>
      <c r="BD681" s="160"/>
      <c r="BE681" s="160"/>
      <c r="BF681" s="160"/>
      <c r="BG681" s="160"/>
      <c r="BH681" s="160"/>
      <c r="BI681" s="160"/>
      <c r="BJ681" s="160"/>
      <c r="BK681" s="160"/>
      <c r="BL681" s="160"/>
      <c r="BM681" s="160"/>
      <c r="BN681" s="160"/>
      <c r="BO681" s="160"/>
      <c r="BP681" s="160"/>
      <c r="BQ681" s="160"/>
      <c r="BR681" s="160"/>
      <c r="BS681" s="160"/>
      <c r="BT681" s="160"/>
      <c r="BU681" s="160"/>
      <c r="BV681" s="160"/>
      <c r="BW681" s="160"/>
      <c r="BX681" s="160"/>
      <c r="BY681" s="160"/>
      <c r="BZ681" s="160"/>
      <c r="CA681" s="160"/>
      <c r="CB681" s="160"/>
      <c r="CC681" s="160"/>
      <c r="CD681" s="160"/>
      <c r="CE681" s="160"/>
      <c r="CF681" s="160"/>
      <c r="CG681" s="160"/>
      <c r="CH681" s="160"/>
      <c r="CI681" s="160"/>
      <c r="CJ681" s="160"/>
      <c r="CK681" s="160"/>
      <c r="CL681" s="160"/>
      <c r="CM681" s="160"/>
      <c r="CN681" s="160"/>
      <c r="CO681" s="160"/>
      <c r="CP681" s="160"/>
      <c r="CQ681" s="160"/>
      <c r="CR681" s="160"/>
      <c r="CS681" s="160"/>
      <c r="CT681" s="160"/>
      <c r="CU681" s="160"/>
      <c r="CV681" s="160"/>
      <c r="CW681" s="160"/>
      <c r="CX681" s="160"/>
      <c r="CY681" s="160"/>
      <c r="CZ681" s="160"/>
      <c r="DA681" s="160"/>
      <c r="DB681" s="160"/>
      <c r="DC681" s="160"/>
      <c r="DD681" s="160"/>
      <c r="DE681" s="160"/>
      <c r="DF681" s="160"/>
      <c r="DG681" s="160"/>
      <c r="DH681" s="160"/>
      <c r="DI681" s="160"/>
      <c r="DJ681" s="160"/>
      <c r="DK681" s="160"/>
      <c r="DL681" s="160"/>
      <c r="DM681" s="160"/>
      <c r="DN681" s="160"/>
      <c r="DO681" s="160"/>
      <c r="DP681" s="160"/>
      <c r="DQ681" s="160"/>
      <c r="DR681" s="160"/>
      <c r="DS681" s="160"/>
      <c r="DT681" s="160"/>
      <c r="DU681" s="160"/>
      <c r="DV681" s="160"/>
      <c r="DW681" s="160"/>
      <c r="DX681" s="160"/>
      <c r="DY681" s="160"/>
      <c r="DZ681" s="160"/>
      <c r="EA681" s="160"/>
      <c r="EB681" s="160"/>
      <c r="EC681" s="160"/>
      <c r="ED681" s="160"/>
      <c r="EE681" s="160"/>
      <c r="EF681" s="160"/>
      <c r="EG681" s="160"/>
    </row>
    <row r="682" spans="28:137" s="162" customFormat="1">
      <c r="AB682" s="160"/>
      <c r="AC682" s="171"/>
      <c r="AD682" s="164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  <c r="BA682" s="160"/>
      <c r="BB682" s="160"/>
      <c r="BC682" s="160"/>
      <c r="BD682" s="160"/>
      <c r="BE682" s="160"/>
      <c r="BF682" s="160"/>
      <c r="BG682" s="160"/>
      <c r="BH682" s="160"/>
      <c r="BI682" s="160"/>
      <c r="BJ682" s="160"/>
      <c r="BK682" s="160"/>
      <c r="BL682" s="160"/>
      <c r="BM682" s="160"/>
      <c r="BN682" s="160"/>
      <c r="BO682" s="160"/>
      <c r="BP682" s="160"/>
      <c r="BQ682" s="160"/>
      <c r="BR682" s="160"/>
      <c r="BS682" s="160"/>
      <c r="BT682" s="160"/>
      <c r="BU682" s="160"/>
      <c r="BV682" s="160"/>
      <c r="BW682" s="160"/>
      <c r="BX682" s="160"/>
      <c r="BY682" s="160"/>
      <c r="BZ682" s="160"/>
      <c r="CA682" s="160"/>
      <c r="CB682" s="160"/>
      <c r="CC682" s="160"/>
      <c r="CD682" s="160"/>
      <c r="CE682" s="160"/>
      <c r="CF682" s="160"/>
      <c r="CG682" s="160"/>
      <c r="CH682" s="160"/>
      <c r="CI682" s="160"/>
      <c r="CJ682" s="160"/>
      <c r="CK682" s="160"/>
      <c r="CL682" s="160"/>
      <c r="CM682" s="160"/>
      <c r="CN682" s="160"/>
      <c r="CO682" s="160"/>
      <c r="CP682" s="160"/>
      <c r="CQ682" s="160"/>
      <c r="CR682" s="160"/>
      <c r="CS682" s="160"/>
      <c r="CT682" s="160"/>
      <c r="CU682" s="160"/>
      <c r="CV682" s="160"/>
      <c r="CW682" s="160"/>
      <c r="CX682" s="160"/>
      <c r="CY682" s="160"/>
      <c r="CZ682" s="160"/>
      <c r="DA682" s="160"/>
      <c r="DB682" s="160"/>
      <c r="DC682" s="160"/>
      <c r="DD682" s="160"/>
      <c r="DE682" s="160"/>
      <c r="DF682" s="160"/>
      <c r="DG682" s="160"/>
      <c r="DH682" s="160"/>
      <c r="DI682" s="160"/>
      <c r="DJ682" s="160"/>
      <c r="DK682" s="160"/>
      <c r="DL682" s="160"/>
      <c r="DM682" s="160"/>
      <c r="DN682" s="160"/>
      <c r="DO682" s="160"/>
      <c r="DP682" s="160"/>
      <c r="DQ682" s="160"/>
      <c r="DR682" s="160"/>
      <c r="DS682" s="160"/>
      <c r="DT682" s="160"/>
      <c r="DU682" s="160"/>
      <c r="DV682" s="160"/>
      <c r="DW682" s="160"/>
      <c r="DX682" s="160"/>
      <c r="DY682" s="160"/>
      <c r="DZ682" s="160"/>
      <c r="EA682" s="160"/>
      <c r="EB682" s="160"/>
      <c r="EC682" s="160"/>
      <c r="ED682" s="160"/>
      <c r="EE682" s="160"/>
      <c r="EF682" s="160"/>
      <c r="EG682" s="160"/>
    </row>
    <row r="683" spans="28:137" s="162" customFormat="1">
      <c r="AB683" s="160"/>
      <c r="AC683" s="171"/>
      <c r="AD683" s="164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  <c r="BA683" s="160"/>
      <c r="BB683" s="160"/>
      <c r="BC683" s="160"/>
      <c r="BD683" s="160"/>
      <c r="BE683" s="160"/>
      <c r="BF683" s="160"/>
      <c r="BG683" s="160"/>
      <c r="BH683" s="160"/>
      <c r="BI683" s="160"/>
      <c r="BJ683" s="160"/>
      <c r="BK683" s="160"/>
      <c r="BL683" s="160"/>
      <c r="BM683" s="160"/>
      <c r="BN683" s="160"/>
      <c r="BO683" s="160"/>
      <c r="BP683" s="160"/>
      <c r="BQ683" s="160"/>
      <c r="BR683" s="160"/>
      <c r="BS683" s="160"/>
      <c r="BT683" s="160"/>
      <c r="BU683" s="160"/>
      <c r="BV683" s="160"/>
      <c r="BW683" s="160"/>
      <c r="BX683" s="160"/>
      <c r="BY683" s="160"/>
      <c r="BZ683" s="160"/>
      <c r="CA683" s="160"/>
      <c r="CB683" s="160"/>
      <c r="CC683" s="160"/>
      <c r="CD683" s="160"/>
      <c r="CE683" s="160"/>
      <c r="CF683" s="160"/>
      <c r="CG683" s="160"/>
      <c r="CH683" s="160"/>
      <c r="CI683" s="160"/>
      <c r="CJ683" s="160"/>
      <c r="CK683" s="160"/>
      <c r="CL683" s="160"/>
      <c r="CM683" s="160"/>
      <c r="CN683" s="160"/>
      <c r="CO683" s="160"/>
      <c r="CP683" s="160"/>
      <c r="CQ683" s="160"/>
      <c r="CR683" s="160"/>
      <c r="CS683" s="160"/>
      <c r="CT683" s="160"/>
      <c r="CU683" s="160"/>
      <c r="CV683" s="160"/>
      <c r="CW683" s="160"/>
      <c r="CX683" s="160"/>
      <c r="CY683" s="160"/>
      <c r="CZ683" s="160"/>
      <c r="DA683" s="160"/>
      <c r="DB683" s="160"/>
      <c r="DC683" s="160"/>
      <c r="DD683" s="160"/>
      <c r="DE683" s="160"/>
      <c r="DF683" s="160"/>
      <c r="DG683" s="160"/>
      <c r="DH683" s="160"/>
      <c r="DI683" s="160"/>
      <c r="DJ683" s="160"/>
      <c r="DK683" s="160"/>
      <c r="DL683" s="160"/>
      <c r="DM683" s="160"/>
      <c r="DN683" s="160"/>
      <c r="DO683" s="160"/>
      <c r="DP683" s="160"/>
      <c r="DQ683" s="160"/>
      <c r="DR683" s="160"/>
      <c r="DS683" s="160"/>
      <c r="DT683" s="160"/>
      <c r="DU683" s="160"/>
      <c r="DV683" s="160"/>
      <c r="DW683" s="160"/>
      <c r="DX683" s="160"/>
      <c r="DY683" s="160"/>
      <c r="DZ683" s="160"/>
      <c r="EA683" s="160"/>
      <c r="EB683" s="160"/>
      <c r="EC683" s="160"/>
      <c r="ED683" s="160"/>
      <c r="EE683" s="160"/>
      <c r="EF683" s="160"/>
      <c r="EG683" s="160"/>
    </row>
    <row r="684" spans="28:137" s="162" customFormat="1">
      <c r="AB684" s="160"/>
      <c r="AC684" s="171"/>
      <c r="AD684" s="164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  <c r="BA684" s="160"/>
      <c r="BB684" s="160"/>
      <c r="BC684" s="160"/>
      <c r="BD684" s="160"/>
      <c r="BE684" s="160"/>
      <c r="BF684" s="160"/>
      <c r="BG684" s="160"/>
      <c r="BH684" s="160"/>
      <c r="BI684" s="160"/>
      <c r="BJ684" s="160"/>
      <c r="BK684" s="160"/>
      <c r="BL684" s="160"/>
      <c r="BM684" s="160"/>
      <c r="BN684" s="160"/>
      <c r="BO684" s="160"/>
      <c r="BP684" s="160"/>
      <c r="BQ684" s="160"/>
      <c r="BR684" s="160"/>
      <c r="BS684" s="160"/>
      <c r="BT684" s="160"/>
      <c r="BU684" s="160"/>
      <c r="BV684" s="160"/>
      <c r="BW684" s="160"/>
      <c r="BX684" s="160"/>
      <c r="BY684" s="160"/>
      <c r="BZ684" s="160"/>
      <c r="CA684" s="160"/>
      <c r="CB684" s="160"/>
      <c r="CC684" s="160"/>
      <c r="CD684" s="160"/>
      <c r="CE684" s="160"/>
      <c r="CF684" s="160"/>
      <c r="CG684" s="160"/>
      <c r="CH684" s="160"/>
      <c r="CI684" s="160"/>
      <c r="CJ684" s="160"/>
      <c r="CK684" s="160"/>
      <c r="CL684" s="160"/>
      <c r="CM684" s="160"/>
      <c r="CN684" s="160"/>
      <c r="CO684" s="160"/>
      <c r="CP684" s="160"/>
      <c r="CQ684" s="160"/>
      <c r="CR684" s="160"/>
      <c r="CS684" s="160"/>
      <c r="CT684" s="160"/>
      <c r="CU684" s="160"/>
      <c r="CV684" s="160"/>
      <c r="CW684" s="160"/>
      <c r="CX684" s="160"/>
      <c r="CY684" s="160"/>
      <c r="CZ684" s="160"/>
      <c r="DA684" s="160"/>
      <c r="DB684" s="160"/>
      <c r="DC684" s="160"/>
      <c r="DD684" s="160"/>
      <c r="DE684" s="160"/>
      <c r="DF684" s="160"/>
      <c r="DG684" s="160"/>
      <c r="DH684" s="160"/>
      <c r="DI684" s="160"/>
      <c r="DJ684" s="160"/>
      <c r="DK684" s="160"/>
      <c r="DL684" s="160"/>
      <c r="DM684" s="160"/>
      <c r="DN684" s="160"/>
      <c r="DO684" s="160"/>
      <c r="DP684" s="160"/>
      <c r="DQ684" s="160"/>
      <c r="DR684" s="160"/>
      <c r="DS684" s="160"/>
      <c r="DT684" s="160"/>
      <c r="DU684" s="160"/>
      <c r="DV684" s="160"/>
      <c r="DW684" s="160"/>
      <c r="DX684" s="160"/>
      <c r="DY684" s="160"/>
      <c r="DZ684" s="160"/>
      <c r="EA684" s="160"/>
      <c r="EB684" s="160"/>
      <c r="EC684" s="160"/>
      <c r="ED684" s="160"/>
      <c r="EE684" s="160"/>
      <c r="EF684" s="160"/>
      <c r="EG684" s="160"/>
    </row>
    <row r="685" spans="28:137" s="162" customFormat="1">
      <c r="AB685" s="160"/>
      <c r="AC685" s="171"/>
      <c r="AD685" s="164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  <c r="BA685" s="160"/>
      <c r="BB685" s="160"/>
      <c r="BC685" s="160"/>
      <c r="BD685" s="160"/>
      <c r="BE685" s="160"/>
      <c r="BF685" s="160"/>
      <c r="BG685" s="160"/>
      <c r="BH685" s="160"/>
      <c r="BI685" s="160"/>
      <c r="BJ685" s="160"/>
      <c r="BK685" s="160"/>
      <c r="BL685" s="160"/>
      <c r="BM685" s="160"/>
      <c r="BN685" s="160"/>
      <c r="BO685" s="160"/>
      <c r="BP685" s="160"/>
      <c r="BQ685" s="160"/>
      <c r="BR685" s="160"/>
      <c r="BS685" s="160"/>
      <c r="BT685" s="160"/>
      <c r="BU685" s="160"/>
      <c r="BV685" s="160"/>
      <c r="BW685" s="160"/>
      <c r="BX685" s="160"/>
      <c r="BY685" s="160"/>
      <c r="BZ685" s="160"/>
      <c r="CA685" s="160"/>
      <c r="CB685" s="160"/>
      <c r="CC685" s="160"/>
      <c r="CD685" s="160"/>
      <c r="CE685" s="160"/>
      <c r="CF685" s="160"/>
      <c r="CG685" s="160"/>
      <c r="CH685" s="160"/>
      <c r="CI685" s="160"/>
      <c r="CJ685" s="160"/>
      <c r="CK685" s="160"/>
      <c r="CL685" s="160"/>
      <c r="CM685" s="160"/>
      <c r="CN685" s="160"/>
      <c r="CO685" s="160"/>
      <c r="CP685" s="160"/>
      <c r="CQ685" s="160"/>
      <c r="CR685" s="160"/>
      <c r="CS685" s="160"/>
      <c r="CT685" s="160"/>
      <c r="CU685" s="160"/>
      <c r="CV685" s="160"/>
      <c r="CW685" s="160"/>
      <c r="CX685" s="160"/>
      <c r="CY685" s="160"/>
      <c r="CZ685" s="160"/>
      <c r="DA685" s="160"/>
      <c r="DB685" s="160"/>
      <c r="DC685" s="160"/>
      <c r="DD685" s="160"/>
      <c r="DE685" s="160"/>
      <c r="DF685" s="160"/>
      <c r="DG685" s="160"/>
      <c r="DH685" s="160"/>
      <c r="DI685" s="160"/>
      <c r="DJ685" s="160"/>
      <c r="DK685" s="160"/>
      <c r="DL685" s="160"/>
      <c r="DM685" s="160"/>
      <c r="DN685" s="160"/>
      <c r="DO685" s="160"/>
      <c r="DP685" s="160"/>
      <c r="DQ685" s="160"/>
      <c r="DR685" s="160"/>
      <c r="DS685" s="160"/>
      <c r="DT685" s="160"/>
      <c r="DU685" s="160"/>
      <c r="DV685" s="160"/>
      <c r="DW685" s="160"/>
      <c r="DX685" s="160"/>
      <c r="DY685" s="160"/>
      <c r="DZ685" s="160"/>
      <c r="EA685" s="160"/>
      <c r="EB685" s="160"/>
      <c r="EC685" s="160"/>
      <c r="ED685" s="160"/>
      <c r="EE685" s="160"/>
      <c r="EF685" s="160"/>
      <c r="EG685" s="160"/>
    </row>
    <row r="686" spans="28:137" s="162" customFormat="1">
      <c r="AB686" s="160"/>
      <c r="AC686" s="171"/>
      <c r="AD686" s="164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  <c r="BA686" s="160"/>
      <c r="BB686" s="160"/>
      <c r="BC686" s="160"/>
      <c r="BD686" s="160"/>
      <c r="BE686" s="160"/>
      <c r="BF686" s="160"/>
      <c r="BG686" s="160"/>
      <c r="BH686" s="160"/>
      <c r="BI686" s="160"/>
      <c r="BJ686" s="160"/>
      <c r="BK686" s="160"/>
      <c r="BL686" s="160"/>
      <c r="BM686" s="160"/>
      <c r="BN686" s="160"/>
      <c r="BO686" s="160"/>
      <c r="BP686" s="160"/>
      <c r="BQ686" s="160"/>
      <c r="BR686" s="160"/>
      <c r="BS686" s="160"/>
      <c r="BT686" s="160"/>
      <c r="BU686" s="160"/>
      <c r="BV686" s="160"/>
      <c r="BW686" s="160"/>
      <c r="BX686" s="160"/>
      <c r="BY686" s="160"/>
      <c r="BZ686" s="160"/>
      <c r="CA686" s="160"/>
      <c r="CB686" s="160"/>
      <c r="CC686" s="160"/>
      <c r="CD686" s="160"/>
      <c r="CE686" s="160"/>
      <c r="CF686" s="160"/>
      <c r="CG686" s="160"/>
      <c r="CH686" s="160"/>
      <c r="CI686" s="160"/>
      <c r="CJ686" s="160"/>
      <c r="CK686" s="160"/>
      <c r="CL686" s="160"/>
      <c r="CM686" s="160"/>
      <c r="CN686" s="160"/>
      <c r="CO686" s="160"/>
      <c r="CP686" s="160"/>
      <c r="CQ686" s="160"/>
      <c r="CR686" s="160"/>
      <c r="CS686" s="160"/>
      <c r="CT686" s="160"/>
      <c r="CU686" s="160"/>
      <c r="CV686" s="160"/>
      <c r="CW686" s="160"/>
      <c r="CX686" s="160"/>
      <c r="CY686" s="160"/>
      <c r="CZ686" s="160"/>
      <c r="DA686" s="160"/>
      <c r="DB686" s="160"/>
      <c r="DC686" s="160"/>
      <c r="DD686" s="160"/>
      <c r="DE686" s="160"/>
      <c r="DF686" s="160"/>
      <c r="DG686" s="160"/>
      <c r="DH686" s="160"/>
      <c r="DI686" s="160"/>
      <c r="DJ686" s="160"/>
      <c r="DK686" s="160"/>
      <c r="DL686" s="160"/>
      <c r="DM686" s="160"/>
      <c r="DN686" s="160"/>
      <c r="DO686" s="160"/>
      <c r="DP686" s="160"/>
      <c r="DQ686" s="160"/>
      <c r="DR686" s="160"/>
      <c r="DS686" s="160"/>
      <c r="DT686" s="160"/>
      <c r="DU686" s="160"/>
      <c r="DV686" s="160"/>
      <c r="DW686" s="160"/>
      <c r="DX686" s="160"/>
      <c r="DY686" s="160"/>
      <c r="DZ686" s="160"/>
      <c r="EA686" s="160"/>
      <c r="EB686" s="160"/>
      <c r="EC686" s="160"/>
      <c r="ED686" s="160"/>
      <c r="EE686" s="160"/>
      <c r="EF686" s="160"/>
      <c r="EG686" s="160"/>
    </row>
    <row r="687" spans="28:137" s="162" customFormat="1">
      <c r="AB687" s="160"/>
      <c r="AC687" s="171"/>
      <c r="AD687" s="164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  <c r="BA687" s="160"/>
      <c r="BB687" s="160"/>
      <c r="BC687" s="160"/>
      <c r="BD687" s="160"/>
      <c r="BE687" s="160"/>
      <c r="BF687" s="160"/>
      <c r="BG687" s="160"/>
      <c r="BH687" s="160"/>
      <c r="BI687" s="160"/>
      <c r="BJ687" s="160"/>
      <c r="BK687" s="160"/>
      <c r="BL687" s="160"/>
      <c r="BM687" s="160"/>
      <c r="BN687" s="160"/>
      <c r="BO687" s="160"/>
      <c r="BP687" s="160"/>
      <c r="BQ687" s="160"/>
      <c r="BR687" s="160"/>
      <c r="BS687" s="160"/>
      <c r="BT687" s="160"/>
      <c r="BU687" s="160"/>
      <c r="BV687" s="160"/>
      <c r="BW687" s="160"/>
      <c r="BX687" s="160"/>
      <c r="BY687" s="160"/>
      <c r="BZ687" s="160"/>
      <c r="CA687" s="160"/>
      <c r="CB687" s="160"/>
      <c r="CC687" s="160"/>
      <c r="CD687" s="160"/>
      <c r="CE687" s="160"/>
      <c r="CF687" s="160"/>
      <c r="CG687" s="160"/>
      <c r="CH687" s="160"/>
      <c r="CI687" s="160"/>
      <c r="CJ687" s="160"/>
      <c r="CK687" s="160"/>
      <c r="CL687" s="160"/>
      <c r="CM687" s="160"/>
      <c r="CN687" s="160"/>
      <c r="CO687" s="160"/>
      <c r="CP687" s="160"/>
      <c r="CQ687" s="160"/>
      <c r="CR687" s="160"/>
      <c r="CS687" s="160"/>
      <c r="CT687" s="160"/>
      <c r="CU687" s="160"/>
      <c r="CV687" s="160"/>
      <c r="CW687" s="160"/>
      <c r="CX687" s="160"/>
      <c r="CY687" s="160"/>
      <c r="CZ687" s="160"/>
      <c r="DA687" s="160"/>
      <c r="DB687" s="160"/>
      <c r="DC687" s="160"/>
      <c r="DD687" s="160"/>
      <c r="DE687" s="160"/>
      <c r="DF687" s="160"/>
      <c r="DG687" s="160"/>
      <c r="DH687" s="160"/>
      <c r="DI687" s="160"/>
      <c r="DJ687" s="160"/>
      <c r="DK687" s="160"/>
      <c r="DL687" s="160"/>
      <c r="DM687" s="160"/>
      <c r="DN687" s="160"/>
      <c r="DO687" s="160"/>
      <c r="DP687" s="160"/>
      <c r="DQ687" s="160"/>
      <c r="DR687" s="160"/>
      <c r="DS687" s="160"/>
      <c r="DT687" s="160"/>
      <c r="DU687" s="160"/>
      <c r="DV687" s="160"/>
      <c r="DW687" s="160"/>
      <c r="DX687" s="160"/>
      <c r="DY687" s="160"/>
      <c r="DZ687" s="160"/>
      <c r="EA687" s="160"/>
      <c r="EB687" s="160"/>
      <c r="EC687" s="160"/>
      <c r="ED687" s="160"/>
      <c r="EE687" s="160"/>
      <c r="EF687" s="160"/>
      <c r="EG687" s="160"/>
    </row>
    <row r="688" spans="28:137" s="162" customFormat="1">
      <c r="AB688" s="160"/>
      <c r="AC688" s="171"/>
      <c r="AD688" s="164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  <c r="BA688" s="160"/>
      <c r="BB688" s="160"/>
      <c r="BC688" s="160"/>
      <c r="BD688" s="160"/>
      <c r="BE688" s="160"/>
      <c r="BF688" s="160"/>
      <c r="BG688" s="160"/>
      <c r="BH688" s="160"/>
      <c r="BI688" s="160"/>
      <c r="BJ688" s="160"/>
      <c r="BK688" s="160"/>
      <c r="BL688" s="160"/>
      <c r="BM688" s="160"/>
      <c r="BN688" s="160"/>
      <c r="BO688" s="160"/>
      <c r="BP688" s="160"/>
      <c r="BQ688" s="160"/>
      <c r="BR688" s="160"/>
      <c r="BS688" s="160"/>
      <c r="BT688" s="160"/>
      <c r="BU688" s="160"/>
      <c r="BV688" s="160"/>
      <c r="BW688" s="160"/>
      <c r="BX688" s="160"/>
      <c r="BY688" s="160"/>
      <c r="BZ688" s="160"/>
      <c r="CA688" s="160"/>
      <c r="CB688" s="160"/>
      <c r="CC688" s="160"/>
      <c r="CD688" s="160"/>
      <c r="CE688" s="160"/>
      <c r="CF688" s="160"/>
      <c r="CG688" s="160"/>
      <c r="CH688" s="160"/>
      <c r="CI688" s="160"/>
      <c r="CJ688" s="160"/>
      <c r="CK688" s="160"/>
      <c r="CL688" s="160"/>
      <c r="CM688" s="160"/>
      <c r="CN688" s="160"/>
      <c r="CO688" s="160"/>
      <c r="CP688" s="160"/>
      <c r="CQ688" s="160"/>
      <c r="CR688" s="160"/>
      <c r="CS688" s="160"/>
      <c r="CT688" s="160"/>
      <c r="CU688" s="160"/>
      <c r="CV688" s="160"/>
      <c r="CW688" s="160"/>
      <c r="CX688" s="160"/>
      <c r="CY688" s="160"/>
      <c r="CZ688" s="160"/>
      <c r="DA688" s="160"/>
      <c r="DB688" s="160"/>
      <c r="DC688" s="160"/>
      <c r="DD688" s="160"/>
      <c r="DE688" s="160"/>
      <c r="DF688" s="160"/>
      <c r="DG688" s="160"/>
      <c r="DH688" s="160"/>
      <c r="DI688" s="160"/>
      <c r="DJ688" s="160"/>
      <c r="DK688" s="160"/>
      <c r="DL688" s="160"/>
      <c r="DM688" s="160"/>
      <c r="DN688" s="160"/>
      <c r="DO688" s="160"/>
      <c r="DP688" s="160"/>
      <c r="DQ688" s="160"/>
      <c r="DR688" s="160"/>
      <c r="DS688" s="160"/>
      <c r="DT688" s="160"/>
      <c r="DU688" s="160"/>
      <c r="DV688" s="160"/>
      <c r="DW688" s="160"/>
      <c r="DX688" s="160"/>
      <c r="DY688" s="160"/>
      <c r="DZ688" s="160"/>
      <c r="EA688" s="160"/>
      <c r="EB688" s="160"/>
      <c r="EC688" s="160"/>
      <c r="ED688" s="160"/>
      <c r="EE688" s="160"/>
      <c r="EF688" s="160"/>
      <c r="EG688" s="160"/>
    </row>
    <row r="689" spans="28:137" s="162" customFormat="1">
      <c r="AB689" s="160"/>
      <c r="AC689" s="171"/>
      <c r="AD689" s="164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  <c r="BA689" s="160"/>
      <c r="BB689" s="160"/>
      <c r="BC689" s="160"/>
      <c r="BD689" s="160"/>
      <c r="BE689" s="160"/>
      <c r="BF689" s="160"/>
      <c r="BG689" s="160"/>
      <c r="BH689" s="160"/>
      <c r="BI689" s="160"/>
      <c r="BJ689" s="160"/>
      <c r="BK689" s="160"/>
      <c r="BL689" s="160"/>
      <c r="BM689" s="160"/>
      <c r="BN689" s="160"/>
      <c r="BO689" s="160"/>
      <c r="BP689" s="160"/>
      <c r="BQ689" s="160"/>
      <c r="BR689" s="160"/>
      <c r="BS689" s="160"/>
      <c r="BT689" s="160"/>
      <c r="BU689" s="160"/>
      <c r="BV689" s="160"/>
      <c r="BW689" s="160"/>
      <c r="BX689" s="160"/>
      <c r="BY689" s="160"/>
      <c r="BZ689" s="160"/>
      <c r="CA689" s="160"/>
      <c r="CB689" s="160"/>
      <c r="CC689" s="160"/>
      <c r="CD689" s="160"/>
      <c r="CE689" s="160"/>
      <c r="CF689" s="160"/>
      <c r="CG689" s="160"/>
      <c r="CH689" s="160"/>
      <c r="CI689" s="160"/>
      <c r="CJ689" s="160"/>
      <c r="CK689" s="160"/>
      <c r="CL689" s="160"/>
      <c r="CM689" s="160"/>
      <c r="CN689" s="160"/>
      <c r="CO689" s="160"/>
      <c r="CP689" s="160"/>
      <c r="CQ689" s="160"/>
      <c r="CR689" s="160"/>
      <c r="CS689" s="160"/>
      <c r="CT689" s="160"/>
      <c r="CU689" s="160"/>
      <c r="CV689" s="160"/>
      <c r="CW689" s="160"/>
      <c r="CX689" s="160"/>
      <c r="CY689" s="160"/>
      <c r="CZ689" s="160"/>
      <c r="DA689" s="160"/>
      <c r="DB689" s="160"/>
      <c r="DC689" s="160"/>
      <c r="DD689" s="160"/>
      <c r="DE689" s="160"/>
      <c r="DF689" s="160"/>
      <c r="DG689" s="160"/>
      <c r="DH689" s="160"/>
      <c r="DI689" s="160"/>
      <c r="DJ689" s="160"/>
      <c r="DK689" s="160"/>
      <c r="DL689" s="160"/>
      <c r="DM689" s="160"/>
      <c r="DN689" s="160"/>
      <c r="DO689" s="160"/>
      <c r="DP689" s="160"/>
      <c r="DQ689" s="160"/>
      <c r="DR689" s="160"/>
      <c r="DS689" s="160"/>
      <c r="DT689" s="160"/>
      <c r="DU689" s="160"/>
      <c r="DV689" s="160"/>
      <c r="DW689" s="160"/>
      <c r="DX689" s="160"/>
      <c r="DY689" s="160"/>
      <c r="DZ689" s="160"/>
      <c r="EA689" s="160"/>
      <c r="EB689" s="160"/>
      <c r="EC689" s="160"/>
      <c r="ED689" s="160"/>
      <c r="EE689" s="160"/>
      <c r="EF689" s="160"/>
      <c r="EG689" s="160"/>
    </row>
    <row r="690" spans="28:137" s="162" customFormat="1">
      <c r="AB690" s="160"/>
      <c r="AC690" s="171"/>
      <c r="AD690" s="164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0"/>
      <c r="BN690" s="160"/>
      <c r="BO690" s="160"/>
      <c r="BP690" s="160"/>
      <c r="BQ690" s="160"/>
      <c r="BR690" s="160"/>
      <c r="BS690" s="160"/>
      <c r="BT690" s="160"/>
      <c r="BU690" s="160"/>
      <c r="BV690" s="160"/>
      <c r="BW690" s="160"/>
      <c r="BX690" s="160"/>
      <c r="BY690" s="160"/>
      <c r="BZ690" s="160"/>
      <c r="CA690" s="160"/>
      <c r="CB690" s="160"/>
      <c r="CC690" s="160"/>
      <c r="CD690" s="160"/>
      <c r="CE690" s="160"/>
      <c r="CF690" s="160"/>
      <c r="CG690" s="160"/>
      <c r="CH690" s="160"/>
      <c r="CI690" s="160"/>
      <c r="CJ690" s="160"/>
      <c r="CK690" s="160"/>
      <c r="CL690" s="160"/>
      <c r="CM690" s="160"/>
      <c r="CN690" s="160"/>
      <c r="CO690" s="160"/>
      <c r="CP690" s="160"/>
      <c r="CQ690" s="160"/>
      <c r="CR690" s="160"/>
      <c r="CS690" s="160"/>
      <c r="CT690" s="160"/>
      <c r="CU690" s="160"/>
      <c r="CV690" s="160"/>
      <c r="CW690" s="160"/>
      <c r="CX690" s="160"/>
      <c r="CY690" s="160"/>
      <c r="CZ690" s="160"/>
      <c r="DA690" s="160"/>
      <c r="DB690" s="160"/>
      <c r="DC690" s="160"/>
      <c r="DD690" s="160"/>
      <c r="DE690" s="160"/>
      <c r="DF690" s="160"/>
      <c r="DG690" s="160"/>
      <c r="DH690" s="160"/>
      <c r="DI690" s="160"/>
      <c r="DJ690" s="160"/>
      <c r="DK690" s="160"/>
      <c r="DL690" s="160"/>
      <c r="DM690" s="160"/>
      <c r="DN690" s="160"/>
      <c r="DO690" s="160"/>
      <c r="DP690" s="160"/>
      <c r="DQ690" s="160"/>
      <c r="DR690" s="160"/>
      <c r="DS690" s="160"/>
      <c r="DT690" s="160"/>
      <c r="DU690" s="160"/>
      <c r="DV690" s="160"/>
      <c r="DW690" s="160"/>
      <c r="DX690" s="160"/>
      <c r="DY690" s="160"/>
      <c r="DZ690" s="160"/>
      <c r="EA690" s="160"/>
      <c r="EB690" s="160"/>
      <c r="EC690" s="160"/>
      <c r="ED690" s="160"/>
      <c r="EE690" s="160"/>
      <c r="EF690" s="160"/>
      <c r="EG690" s="160"/>
    </row>
    <row r="691" spans="28:137" s="162" customFormat="1">
      <c r="AB691" s="160"/>
      <c r="AC691" s="171"/>
      <c r="AD691" s="164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0"/>
      <c r="BN691" s="160"/>
      <c r="BO691" s="160"/>
      <c r="BP691" s="160"/>
      <c r="BQ691" s="160"/>
      <c r="BR691" s="160"/>
      <c r="BS691" s="160"/>
      <c r="BT691" s="160"/>
      <c r="BU691" s="160"/>
      <c r="BV691" s="160"/>
      <c r="BW691" s="160"/>
      <c r="BX691" s="160"/>
      <c r="BY691" s="160"/>
      <c r="BZ691" s="160"/>
      <c r="CA691" s="160"/>
      <c r="CB691" s="160"/>
      <c r="CC691" s="160"/>
      <c r="CD691" s="160"/>
      <c r="CE691" s="160"/>
      <c r="CF691" s="160"/>
      <c r="CG691" s="160"/>
      <c r="CH691" s="160"/>
      <c r="CI691" s="160"/>
      <c r="CJ691" s="160"/>
      <c r="CK691" s="160"/>
      <c r="CL691" s="160"/>
      <c r="CM691" s="160"/>
      <c r="CN691" s="160"/>
      <c r="CO691" s="160"/>
      <c r="CP691" s="160"/>
      <c r="CQ691" s="160"/>
      <c r="CR691" s="160"/>
      <c r="CS691" s="160"/>
      <c r="CT691" s="160"/>
      <c r="CU691" s="160"/>
      <c r="CV691" s="160"/>
      <c r="CW691" s="160"/>
      <c r="CX691" s="160"/>
      <c r="CY691" s="160"/>
      <c r="CZ691" s="160"/>
      <c r="DA691" s="160"/>
      <c r="DB691" s="160"/>
      <c r="DC691" s="160"/>
      <c r="DD691" s="160"/>
      <c r="DE691" s="160"/>
      <c r="DF691" s="160"/>
      <c r="DG691" s="160"/>
      <c r="DH691" s="160"/>
      <c r="DI691" s="160"/>
      <c r="DJ691" s="160"/>
      <c r="DK691" s="160"/>
      <c r="DL691" s="160"/>
      <c r="DM691" s="160"/>
      <c r="DN691" s="160"/>
      <c r="DO691" s="160"/>
      <c r="DP691" s="160"/>
      <c r="DQ691" s="160"/>
      <c r="DR691" s="160"/>
      <c r="DS691" s="160"/>
      <c r="DT691" s="160"/>
      <c r="DU691" s="160"/>
      <c r="DV691" s="160"/>
      <c r="DW691" s="160"/>
      <c r="DX691" s="160"/>
      <c r="DY691" s="160"/>
      <c r="DZ691" s="160"/>
      <c r="EA691" s="160"/>
      <c r="EB691" s="160"/>
      <c r="EC691" s="160"/>
      <c r="ED691" s="160"/>
      <c r="EE691" s="160"/>
      <c r="EF691" s="160"/>
      <c r="EG691" s="160"/>
    </row>
    <row r="692" spans="28:137" s="162" customFormat="1">
      <c r="AB692" s="160"/>
      <c r="AC692" s="171"/>
      <c r="AD692" s="164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160"/>
      <c r="BN692" s="160"/>
      <c r="BO692" s="160"/>
      <c r="BP692" s="160"/>
      <c r="BQ692" s="160"/>
      <c r="BR692" s="160"/>
      <c r="BS692" s="160"/>
      <c r="BT692" s="160"/>
      <c r="BU692" s="160"/>
      <c r="BV692" s="160"/>
      <c r="BW692" s="160"/>
      <c r="BX692" s="160"/>
      <c r="BY692" s="160"/>
      <c r="BZ692" s="160"/>
      <c r="CA692" s="160"/>
      <c r="CB692" s="160"/>
      <c r="CC692" s="160"/>
      <c r="CD692" s="160"/>
      <c r="CE692" s="160"/>
      <c r="CF692" s="160"/>
      <c r="CG692" s="160"/>
      <c r="CH692" s="160"/>
      <c r="CI692" s="160"/>
      <c r="CJ692" s="160"/>
      <c r="CK692" s="160"/>
      <c r="CL692" s="160"/>
      <c r="CM692" s="160"/>
      <c r="CN692" s="160"/>
      <c r="CO692" s="160"/>
      <c r="CP692" s="160"/>
      <c r="CQ692" s="160"/>
      <c r="CR692" s="160"/>
      <c r="CS692" s="160"/>
      <c r="CT692" s="160"/>
      <c r="CU692" s="160"/>
      <c r="CV692" s="160"/>
      <c r="CW692" s="160"/>
      <c r="CX692" s="160"/>
      <c r="CY692" s="160"/>
      <c r="CZ692" s="160"/>
      <c r="DA692" s="160"/>
      <c r="DB692" s="160"/>
      <c r="DC692" s="160"/>
      <c r="DD692" s="160"/>
      <c r="DE692" s="160"/>
      <c r="DF692" s="160"/>
      <c r="DG692" s="160"/>
      <c r="DH692" s="160"/>
      <c r="DI692" s="160"/>
      <c r="DJ692" s="160"/>
      <c r="DK692" s="160"/>
      <c r="DL692" s="160"/>
      <c r="DM692" s="160"/>
      <c r="DN692" s="160"/>
      <c r="DO692" s="160"/>
      <c r="DP692" s="160"/>
      <c r="DQ692" s="160"/>
      <c r="DR692" s="160"/>
      <c r="DS692" s="160"/>
      <c r="DT692" s="160"/>
      <c r="DU692" s="160"/>
      <c r="DV692" s="160"/>
      <c r="DW692" s="160"/>
      <c r="DX692" s="160"/>
      <c r="DY692" s="160"/>
      <c r="DZ692" s="160"/>
      <c r="EA692" s="160"/>
      <c r="EB692" s="160"/>
      <c r="EC692" s="160"/>
      <c r="ED692" s="160"/>
      <c r="EE692" s="160"/>
      <c r="EF692" s="160"/>
      <c r="EG692" s="160"/>
    </row>
    <row r="693" spans="28:137" s="162" customFormat="1">
      <c r="AB693" s="160"/>
      <c r="AC693" s="171"/>
      <c r="AD693" s="164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0"/>
      <c r="BN693" s="160"/>
      <c r="BO693" s="160"/>
      <c r="BP693" s="160"/>
      <c r="BQ693" s="160"/>
      <c r="BR693" s="160"/>
      <c r="BS693" s="160"/>
      <c r="BT693" s="160"/>
      <c r="BU693" s="160"/>
      <c r="BV693" s="160"/>
      <c r="BW693" s="160"/>
      <c r="BX693" s="160"/>
      <c r="BY693" s="160"/>
      <c r="BZ693" s="160"/>
      <c r="CA693" s="160"/>
      <c r="CB693" s="160"/>
      <c r="CC693" s="160"/>
      <c r="CD693" s="160"/>
      <c r="CE693" s="160"/>
      <c r="CF693" s="160"/>
      <c r="CG693" s="160"/>
      <c r="CH693" s="160"/>
      <c r="CI693" s="160"/>
      <c r="CJ693" s="160"/>
      <c r="CK693" s="160"/>
      <c r="CL693" s="160"/>
      <c r="CM693" s="160"/>
      <c r="CN693" s="160"/>
      <c r="CO693" s="160"/>
      <c r="CP693" s="160"/>
      <c r="CQ693" s="160"/>
      <c r="CR693" s="160"/>
      <c r="CS693" s="160"/>
      <c r="CT693" s="160"/>
      <c r="CU693" s="160"/>
      <c r="CV693" s="160"/>
      <c r="CW693" s="160"/>
      <c r="CX693" s="160"/>
      <c r="CY693" s="160"/>
      <c r="CZ693" s="160"/>
      <c r="DA693" s="160"/>
      <c r="DB693" s="160"/>
      <c r="DC693" s="160"/>
      <c r="DD693" s="160"/>
      <c r="DE693" s="160"/>
      <c r="DF693" s="160"/>
      <c r="DG693" s="160"/>
      <c r="DH693" s="160"/>
      <c r="DI693" s="160"/>
      <c r="DJ693" s="160"/>
      <c r="DK693" s="160"/>
      <c r="DL693" s="160"/>
      <c r="DM693" s="160"/>
      <c r="DN693" s="160"/>
      <c r="DO693" s="160"/>
      <c r="DP693" s="160"/>
      <c r="DQ693" s="160"/>
      <c r="DR693" s="160"/>
      <c r="DS693" s="160"/>
      <c r="DT693" s="160"/>
      <c r="DU693" s="160"/>
      <c r="DV693" s="160"/>
      <c r="DW693" s="160"/>
      <c r="DX693" s="160"/>
      <c r="DY693" s="160"/>
      <c r="DZ693" s="160"/>
      <c r="EA693" s="160"/>
      <c r="EB693" s="160"/>
      <c r="EC693" s="160"/>
      <c r="ED693" s="160"/>
      <c r="EE693" s="160"/>
      <c r="EF693" s="160"/>
      <c r="EG693" s="160"/>
    </row>
    <row r="694" spans="28:137" s="162" customFormat="1">
      <c r="AB694" s="160"/>
      <c r="AC694" s="171"/>
      <c r="AD694" s="164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0"/>
      <c r="BN694" s="160"/>
      <c r="BO694" s="160"/>
      <c r="BP694" s="160"/>
      <c r="BQ694" s="160"/>
      <c r="BR694" s="160"/>
      <c r="BS694" s="160"/>
      <c r="BT694" s="160"/>
      <c r="BU694" s="160"/>
      <c r="BV694" s="160"/>
      <c r="BW694" s="160"/>
      <c r="BX694" s="160"/>
      <c r="BY694" s="160"/>
      <c r="BZ694" s="160"/>
      <c r="CA694" s="160"/>
      <c r="CB694" s="160"/>
      <c r="CC694" s="160"/>
      <c r="CD694" s="160"/>
      <c r="CE694" s="160"/>
      <c r="CF694" s="160"/>
      <c r="CG694" s="160"/>
      <c r="CH694" s="160"/>
      <c r="CI694" s="160"/>
      <c r="CJ694" s="160"/>
      <c r="CK694" s="160"/>
      <c r="CL694" s="160"/>
      <c r="CM694" s="160"/>
      <c r="CN694" s="160"/>
      <c r="CO694" s="160"/>
      <c r="CP694" s="160"/>
      <c r="CQ694" s="160"/>
      <c r="CR694" s="160"/>
      <c r="CS694" s="160"/>
      <c r="CT694" s="160"/>
      <c r="CU694" s="160"/>
      <c r="CV694" s="160"/>
      <c r="CW694" s="160"/>
      <c r="CX694" s="160"/>
      <c r="CY694" s="160"/>
      <c r="CZ694" s="160"/>
      <c r="DA694" s="160"/>
      <c r="DB694" s="160"/>
      <c r="DC694" s="160"/>
      <c r="DD694" s="160"/>
      <c r="DE694" s="160"/>
      <c r="DF694" s="160"/>
      <c r="DG694" s="160"/>
      <c r="DH694" s="160"/>
      <c r="DI694" s="160"/>
      <c r="DJ694" s="160"/>
      <c r="DK694" s="160"/>
      <c r="DL694" s="160"/>
      <c r="DM694" s="160"/>
      <c r="DN694" s="160"/>
      <c r="DO694" s="160"/>
      <c r="DP694" s="160"/>
      <c r="DQ694" s="160"/>
      <c r="DR694" s="160"/>
      <c r="DS694" s="160"/>
      <c r="DT694" s="160"/>
      <c r="DU694" s="160"/>
      <c r="DV694" s="160"/>
      <c r="DW694" s="160"/>
      <c r="DX694" s="160"/>
      <c r="DY694" s="160"/>
      <c r="DZ694" s="160"/>
      <c r="EA694" s="160"/>
      <c r="EB694" s="160"/>
      <c r="EC694" s="160"/>
      <c r="ED694" s="160"/>
      <c r="EE694" s="160"/>
      <c r="EF694" s="160"/>
      <c r="EG694" s="160"/>
    </row>
    <row r="695" spans="28:137" s="162" customFormat="1">
      <c r="AB695" s="160"/>
      <c r="AC695" s="171"/>
      <c r="AD695" s="164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0"/>
      <c r="BN695" s="160"/>
      <c r="BO695" s="160"/>
      <c r="BP695" s="160"/>
      <c r="BQ695" s="160"/>
      <c r="BR695" s="160"/>
      <c r="BS695" s="160"/>
      <c r="BT695" s="160"/>
      <c r="BU695" s="160"/>
      <c r="BV695" s="160"/>
      <c r="BW695" s="160"/>
      <c r="BX695" s="160"/>
      <c r="BY695" s="160"/>
      <c r="BZ695" s="160"/>
      <c r="CA695" s="160"/>
      <c r="CB695" s="160"/>
      <c r="CC695" s="160"/>
      <c r="CD695" s="160"/>
      <c r="CE695" s="160"/>
      <c r="CF695" s="160"/>
      <c r="CG695" s="160"/>
      <c r="CH695" s="160"/>
      <c r="CI695" s="160"/>
      <c r="CJ695" s="160"/>
      <c r="CK695" s="160"/>
      <c r="CL695" s="160"/>
      <c r="CM695" s="160"/>
      <c r="CN695" s="160"/>
      <c r="CO695" s="160"/>
      <c r="CP695" s="160"/>
      <c r="CQ695" s="160"/>
      <c r="CR695" s="160"/>
      <c r="CS695" s="160"/>
      <c r="CT695" s="160"/>
      <c r="CU695" s="160"/>
      <c r="CV695" s="160"/>
      <c r="CW695" s="160"/>
      <c r="CX695" s="160"/>
      <c r="CY695" s="160"/>
      <c r="CZ695" s="160"/>
      <c r="DA695" s="160"/>
      <c r="DB695" s="160"/>
      <c r="DC695" s="160"/>
      <c r="DD695" s="160"/>
      <c r="DE695" s="160"/>
      <c r="DF695" s="160"/>
      <c r="DG695" s="160"/>
      <c r="DH695" s="160"/>
      <c r="DI695" s="160"/>
      <c r="DJ695" s="160"/>
      <c r="DK695" s="160"/>
      <c r="DL695" s="160"/>
      <c r="DM695" s="160"/>
      <c r="DN695" s="160"/>
      <c r="DO695" s="160"/>
      <c r="DP695" s="160"/>
      <c r="DQ695" s="160"/>
      <c r="DR695" s="160"/>
      <c r="DS695" s="160"/>
      <c r="DT695" s="160"/>
      <c r="DU695" s="160"/>
      <c r="DV695" s="160"/>
      <c r="DW695" s="160"/>
      <c r="DX695" s="160"/>
      <c r="DY695" s="160"/>
      <c r="DZ695" s="160"/>
      <c r="EA695" s="160"/>
      <c r="EB695" s="160"/>
      <c r="EC695" s="160"/>
      <c r="ED695" s="160"/>
      <c r="EE695" s="160"/>
      <c r="EF695" s="160"/>
      <c r="EG695" s="160"/>
    </row>
    <row r="696" spans="28:137" s="162" customFormat="1">
      <c r="AB696" s="160"/>
      <c r="AC696" s="171"/>
      <c r="AD696" s="164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0"/>
      <c r="BN696" s="160"/>
      <c r="BO696" s="160"/>
      <c r="BP696" s="160"/>
      <c r="BQ696" s="160"/>
      <c r="BR696" s="160"/>
      <c r="BS696" s="160"/>
      <c r="BT696" s="160"/>
      <c r="BU696" s="160"/>
      <c r="BV696" s="160"/>
      <c r="BW696" s="160"/>
      <c r="BX696" s="160"/>
      <c r="BY696" s="160"/>
      <c r="BZ696" s="160"/>
      <c r="CA696" s="160"/>
      <c r="CB696" s="160"/>
      <c r="CC696" s="160"/>
      <c r="CD696" s="160"/>
      <c r="CE696" s="160"/>
      <c r="CF696" s="160"/>
      <c r="CG696" s="160"/>
      <c r="CH696" s="160"/>
      <c r="CI696" s="160"/>
      <c r="CJ696" s="160"/>
      <c r="CK696" s="160"/>
      <c r="CL696" s="160"/>
      <c r="CM696" s="160"/>
      <c r="CN696" s="160"/>
      <c r="CO696" s="160"/>
      <c r="CP696" s="160"/>
      <c r="CQ696" s="160"/>
      <c r="CR696" s="160"/>
      <c r="CS696" s="160"/>
      <c r="CT696" s="160"/>
      <c r="CU696" s="160"/>
      <c r="CV696" s="160"/>
      <c r="CW696" s="160"/>
      <c r="CX696" s="160"/>
      <c r="CY696" s="160"/>
      <c r="CZ696" s="160"/>
      <c r="DA696" s="160"/>
      <c r="DB696" s="160"/>
      <c r="DC696" s="160"/>
      <c r="DD696" s="160"/>
      <c r="DE696" s="160"/>
      <c r="DF696" s="160"/>
      <c r="DG696" s="160"/>
      <c r="DH696" s="160"/>
      <c r="DI696" s="160"/>
      <c r="DJ696" s="160"/>
      <c r="DK696" s="160"/>
      <c r="DL696" s="160"/>
      <c r="DM696" s="160"/>
      <c r="DN696" s="160"/>
      <c r="DO696" s="160"/>
      <c r="DP696" s="160"/>
      <c r="DQ696" s="160"/>
      <c r="DR696" s="160"/>
      <c r="DS696" s="160"/>
      <c r="DT696" s="160"/>
      <c r="DU696" s="160"/>
      <c r="DV696" s="160"/>
      <c r="DW696" s="160"/>
      <c r="DX696" s="160"/>
      <c r="DY696" s="160"/>
      <c r="DZ696" s="160"/>
      <c r="EA696" s="160"/>
      <c r="EB696" s="160"/>
      <c r="EC696" s="160"/>
      <c r="ED696" s="160"/>
      <c r="EE696" s="160"/>
      <c r="EF696" s="160"/>
      <c r="EG696" s="160"/>
    </row>
    <row r="697" spans="28:137" s="162" customFormat="1">
      <c r="AB697" s="160"/>
      <c r="AC697" s="171"/>
      <c r="AD697" s="164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0"/>
      <c r="BN697" s="160"/>
      <c r="BO697" s="160"/>
      <c r="BP697" s="160"/>
      <c r="BQ697" s="160"/>
      <c r="BR697" s="160"/>
      <c r="BS697" s="160"/>
      <c r="BT697" s="160"/>
      <c r="BU697" s="160"/>
      <c r="BV697" s="160"/>
      <c r="BW697" s="160"/>
      <c r="BX697" s="160"/>
      <c r="BY697" s="160"/>
      <c r="BZ697" s="160"/>
      <c r="CA697" s="160"/>
      <c r="CB697" s="160"/>
      <c r="CC697" s="160"/>
      <c r="CD697" s="160"/>
      <c r="CE697" s="160"/>
      <c r="CF697" s="160"/>
      <c r="CG697" s="160"/>
      <c r="CH697" s="160"/>
      <c r="CI697" s="160"/>
      <c r="CJ697" s="160"/>
      <c r="CK697" s="160"/>
      <c r="CL697" s="160"/>
      <c r="CM697" s="160"/>
      <c r="CN697" s="160"/>
      <c r="CO697" s="160"/>
      <c r="CP697" s="160"/>
      <c r="CQ697" s="160"/>
      <c r="CR697" s="160"/>
      <c r="CS697" s="160"/>
      <c r="CT697" s="160"/>
      <c r="CU697" s="160"/>
      <c r="CV697" s="160"/>
      <c r="CW697" s="160"/>
      <c r="CX697" s="160"/>
      <c r="CY697" s="160"/>
      <c r="CZ697" s="160"/>
      <c r="DA697" s="160"/>
      <c r="DB697" s="160"/>
      <c r="DC697" s="160"/>
      <c r="DD697" s="160"/>
      <c r="DE697" s="160"/>
      <c r="DF697" s="160"/>
      <c r="DG697" s="160"/>
      <c r="DH697" s="160"/>
      <c r="DI697" s="160"/>
      <c r="DJ697" s="160"/>
      <c r="DK697" s="160"/>
      <c r="DL697" s="160"/>
      <c r="DM697" s="160"/>
      <c r="DN697" s="160"/>
      <c r="DO697" s="160"/>
      <c r="DP697" s="160"/>
      <c r="DQ697" s="160"/>
      <c r="DR697" s="160"/>
      <c r="DS697" s="160"/>
      <c r="DT697" s="160"/>
      <c r="DU697" s="160"/>
      <c r="DV697" s="160"/>
      <c r="DW697" s="160"/>
      <c r="DX697" s="160"/>
      <c r="DY697" s="160"/>
      <c r="DZ697" s="160"/>
      <c r="EA697" s="160"/>
      <c r="EB697" s="160"/>
      <c r="EC697" s="160"/>
      <c r="ED697" s="160"/>
      <c r="EE697" s="160"/>
      <c r="EF697" s="160"/>
      <c r="EG697" s="160"/>
    </row>
    <row r="698" spans="28:137" s="162" customFormat="1">
      <c r="AB698" s="160"/>
      <c r="AC698" s="171"/>
      <c r="AD698" s="164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0"/>
      <c r="BN698" s="160"/>
      <c r="BO698" s="160"/>
      <c r="BP698" s="160"/>
      <c r="BQ698" s="160"/>
      <c r="BR698" s="160"/>
      <c r="BS698" s="160"/>
      <c r="BT698" s="160"/>
      <c r="BU698" s="160"/>
      <c r="BV698" s="160"/>
      <c r="BW698" s="160"/>
      <c r="BX698" s="160"/>
      <c r="BY698" s="160"/>
      <c r="BZ698" s="160"/>
      <c r="CA698" s="160"/>
      <c r="CB698" s="160"/>
      <c r="CC698" s="160"/>
      <c r="CD698" s="160"/>
      <c r="CE698" s="160"/>
      <c r="CF698" s="160"/>
      <c r="CG698" s="160"/>
      <c r="CH698" s="160"/>
      <c r="CI698" s="160"/>
      <c r="CJ698" s="160"/>
      <c r="CK698" s="160"/>
      <c r="CL698" s="160"/>
      <c r="CM698" s="160"/>
      <c r="CN698" s="160"/>
      <c r="CO698" s="160"/>
      <c r="CP698" s="160"/>
      <c r="CQ698" s="160"/>
      <c r="CR698" s="160"/>
      <c r="CS698" s="160"/>
      <c r="CT698" s="160"/>
      <c r="CU698" s="160"/>
      <c r="CV698" s="160"/>
      <c r="CW698" s="160"/>
      <c r="CX698" s="160"/>
      <c r="CY698" s="160"/>
      <c r="CZ698" s="160"/>
      <c r="DA698" s="160"/>
      <c r="DB698" s="160"/>
      <c r="DC698" s="160"/>
      <c r="DD698" s="160"/>
      <c r="DE698" s="160"/>
      <c r="DF698" s="160"/>
      <c r="DG698" s="160"/>
      <c r="DH698" s="160"/>
      <c r="DI698" s="160"/>
      <c r="DJ698" s="160"/>
      <c r="DK698" s="160"/>
      <c r="DL698" s="160"/>
      <c r="DM698" s="160"/>
      <c r="DN698" s="160"/>
      <c r="DO698" s="160"/>
      <c r="DP698" s="160"/>
      <c r="DQ698" s="160"/>
      <c r="DR698" s="160"/>
      <c r="DS698" s="160"/>
      <c r="DT698" s="160"/>
      <c r="DU698" s="160"/>
      <c r="DV698" s="160"/>
      <c r="DW698" s="160"/>
      <c r="DX698" s="160"/>
      <c r="DY698" s="160"/>
      <c r="DZ698" s="160"/>
      <c r="EA698" s="160"/>
      <c r="EB698" s="160"/>
      <c r="EC698" s="160"/>
      <c r="ED698" s="160"/>
      <c r="EE698" s="160"/>
      <c r="EF698" s="160"/>
      <c r="EG698" s="160"/>
    </row>
    <row r="699" spans="28:137" s="162" customFormat="1">
      <c r="AB699" s="160"/>
      <c r="AC699" s="171"/>
      <c r="AD699" s="164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  <c r="BA699" s="160"/>
      <c r="BB699" s="160"/>
      <c r="BC699" s="160"/>
      <c r="BD699" s="160"/>
      <c r="BE699" s="160"/>
      <c r="BF699" s="160"/>
      <c r="BG699" s="160"/>
      <c r="BH699" s="160"/>
      <c r="BI699" s="160"/>
      <c r="BJ699" s="160"/>
      <c r="BK699" s="160"/>
      <c r="BL699" s="160"/>
      <c r="BM699" s="160"/>
      <c r="BN699" s="160"/>
      <c r="BO699" s="160"/>
      <c r="BP699" s="160"/>
      <c r="BQ699" s="160"/>
      <c r="BR699" s="160"/>
      <c r="BS699" s="160"/>
      <c r="BT699" s="160"/>
      <c r="BU699" s="160"/>
      <c r="BV699" s="160"/>
      <c r="BW699" s="160"/>
      <c r="BX699" s="160"/>
      <c r="BY699" s="160"/>
      <c r="BZ699" s="160"/>
      <c r="CA699" s="160"/>
      <c r="CB699" s="160"/>
      <c r="CC699" s="160"/>
      <c r="CD699" s="160"/>
      <c r="CE699" s="160"/>
      <c r="CF699" s="160"/>
      <c r="CG699" s="160"/>
      <c r="CH699" s="160"/>
      <c r="CI699" s="160"/>
      <c r="CJ699" s="160"/>
      <c r="CK699" s="160"/>
      <c r="CL699" s="160"/>
      <c r="CM699" s="160"/>
      <c r="CN699" s="160"/>
      <c r="CO699" s="160"/>
      <c r="CP699" s="160"/>
      <c r="CQ699" s="160"/>
      <c r="CR699" s="160"/>
      <c r="CS699" s="160"/>
      <c r="CT699" s="160"/>
      <c r="CU699" s="160"/>
      <c r="CV699" s="160"/>
      <c r="CW699" s="160"/>
      <c r="CX699" s="160"/>
      <c r="CY699" s="160"/>
      <c r="CZ699" s="160"/>
      <c r="DA699" s="160"/>
      <c r="DB699" s="160"/>
      <c r="DC699" s="160"/>
      <c r="DD699" s="160"/>
      <c r="DE699" s="160"/>
      <c r="DF699" s="160"/>
      <c r="DG699" s="160"/>
      <c r="DH699" s="160"/>
      <c r="DI699" s="160"/>
      <c r="DJ699" s="160"/>
      <c r="DK699" s="160"/>
      <c r="DL699" s="160"/>
      <c r="DM699" s="160"/>
      <c r="DN699" s="160"/>
      <c r="DO699" s="160"/>
      <c r="DP699" s="160"/>
      <c r="DQ699" s="160"/>
      <c r="DR699" s="160"/>
      <c r="DS699" s="160"/>
      <c r="DT699" s="160"/>
      <c r="DU699" s="160"/>
      <c r="DV699" s="160"/>
      <c r="DW699" s="160"/>
      <c r="DX699" s="160"/>
      <c r="DY699" s="160"/>
      <c r="DZ699" s="160"/>
      <c r="EA699" s="160"/>
      <c r="EB699" s="160"/>
      <c r="EC699" s="160"/>
      <c r="ED699" s="160"/>
      <c r="EE699" s="160"/>
      <c r="EF699" s="160"/>
      <c r="EG699" s="160"/>
    </row>
    <row r="700" spans="28:137" s="162" customFormat="1">
      <c r="AB700" s="160"/>
      <c r="AC700" s="171"/>
      <c r="AD700" s="164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  <c r="BA700" s="160"/>
      <c r="BB700" s="160"/>
      <c r="BC700" s="160"/>
      <c r="BD700" s="160"/>
      <c r="BE700" s="160"/>
      <c r="BF700" s="160"/>
      <c r="BG700" s="160"/>
      <c r="BH700" s="160"/>
      <c r="BI700" s="160"/>
      <c r="BJ700" s="160"/>
      <c r="BK700" s="160"/>
      <c r="BL700" s="160"/>
      <c r="BM700" s="160"/>
      <c r="BN700" s="160"/>
      <c r="BO700" s="160"/>
      <c r="BP700" s="160"/>
      <c r="BQ700" s="160"/>
      <c r="BR700" s="160"/>
      <c r="BS700" s="160"/>
      <c r="BT700" s="160"/>
      <c r="BU700" s="160"/>
      <c r="BV700" s="160"/>
      <c r="BW700" s="160"/>
      <c r="BX700" s="160"/>
      <c r="BY700" s="160"/>
      <c r="BZ700" s="160"/>
      <c r="CA700" s="160"/>
      <c r="CB700" s="160"/>
      <c r="CC700" s="160"/>
      <c r="CD700" s="160"/>
      <c r="CE700" s="160"/>
      <c r="CF700" s="160"/>
      <c r="CG700" s="160"/>
      <c r="CH700" s="160"/>
      <c r="CI700" s="160"/>
      <c r="CJ700" s="160"/>
      <c r="CK700" s="160"/>
      <c r="CL700" s="160"/>
      <c r="CM700" s="160"/>
      <c r="CN700" s="160"/>
      <c r="CO700" s="160"/>
      <c r="CP700" s="160"/>
      <c r="CQ700" s="160"/>
      <c r="CR700" s="160"/>
      <c r="CS700" s="160"/>
      <c r="CT700" s="160"/>
      <c r="CU700" s="160"/>
      <c r="CV700" s="160"/>
      <c r="CW700" s="160"/>
      <c r="CX700" s="160"/>
      <c r="CY700" s="160"/>
      <c r="CZ700" s="160"/>
      <c r="DA700" s="160"/>
      <c r="DB700" s="160"/>
      <c r="DC700" s="160"/>
      <c r="DD700" s="160"/>
      <c r="DE700" s="160"/>
      <c r="DF700" s="160"/>
      <c r="DG700" s="160"/>
      <c r="DH700" s="160"/>
      <c r="DI700" s="160"/>
      <c r="DJ700" s="160"/>
      <c r="DK700" s="160"/>
      <c r="DL700" s="160"/>
      <c r="DM700" s="160"/>
      <c r="DN700" s="160"/>
      <c r="DO700" s="160"/>
      <c r="DP700" s="160"/>
      <c r="DQ700" s="160"/>
      <c r="DR700" s="160"/>
      <c r="DS700" s="160"/>
      <c r="DT700" s="160"/>
      <c r="DU700" s="160"/>
      <c r="DV700" s="160"/>
      <c r="DW700" s="160"/>
      <c r="DX700" s="160"/>
      <c r="DY700" s="160"/>
      <c r="DZ700" s="160"/>
      <c r="EA700" s="160"/>
      <c r="EB700" s="160"/>
      <c r="EC700" s="160"/>
      <c r="ED700" s="160"/>
      <c r="EE700" s="160"/>
      <c r="EF700" s="160"/>
      <c r="EG700" s="160"/>
    </row>
    <row r="701" spans="28:137" s="162" customFormat="1">
      <c r="AB701" s="160"/>
      <c r="AC701" s="171"/>
      <c r="AD701" s="164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  <c r="BA701" s="160"/>
      <c r="BB701" s="160"/>
      <c r="BC701" s="160"/>
      <c r="BD701" s="160"/>
      <c r="BE701" s="160"/>
      <c r="BF701" s="160"/>
      <c r="BG701" s="160"/>
      <c r="BH701" s="160"/>
      <c r="BI701" s="160"/>
      <c r="BJ701" s="160"/>
      <c r="BK701" s="160"/>
      <c r="BL701" s="160"/>
      <c r="BM701" s="160"/>
      <c r="BN701" s="160"/>
      <c r="BO701" s="160"/>
      <c r="BP701" s="160"/>
      <c r="BQ701" s="160"/>
      <c r="BR701" s="160"/>
      <c r="BS701" s="160"/>
      <c r="BT701" s="160"/>
      <c r="BU701" s="160"/>
      <c r="BV701" s="160"/>
      <c r="BW701" s="160"/>
      <c r="BX701" s="160"/>
      <c r="BY701" s="160"/>
      <c r="BZ701" s="160"/>
      <c r="CA701" s="160"/>
      <c r="CB701" s="160"/>
      <c r="CC701" s="160"/>
      <c r="CD701" s="160"/>
      <c r="CE701" s="160"/>
      <c r="CF701" s="160"/>
      <c r="CG701" s="160"/>
      <c r="CH701" s="160"/>
      <c r="CI701" s="160"/>
      <c r="CJ701" s="160"/>
      <c r="CK701" s="160"/>
      <c r="CL701" s="160"/>
      <c r="CM701" s="160"/>
      <c r="CN701" s="160"/>
      <c r="CO701" s="160"/>
      <c r="CP701" s="160"/>
      <c r="CQ701" s="160"/>
      <c r="CR701" s="160"/>
      <c r="CS701" s="160"/>
      <c r="CT701" s="160"/>
      <c r="CU701" s="160"/>
      <c r="CV701" s="160"/>
      <c r="CW701" s="160"/>
      <c r="CX701" s="160"/>
      <c r="CY701" s="160"/>
      <c r="CZ701" s="160"/>
      <c r="DA701" s="160"/>
      <c r="DB701" s="160"/>
      <c r="DC701" s="160"/>
      <c r="DD701" s="160"/>
      <c r="DE701" s="160"/>
      <c r="DF701" s="160"/>
      <c r="DG701" s="160"/>
      <c r="DH701" s="160"/>
      <c r="DI701" s="160"/>
      <c r="DJ701" s="160"/>
      <c r="DK701" s="160"/>
      <c r="DL701" s="160"/>
      <c r="DM701" s="160"/>
      <c r="DN701" s="160"/>
      <c r="DO701" s="160"/>
      <c r="DP701" s="160"/>
      <c r="DQ701" s="160"/>
      <c r="DR701" s="160"/>
      <c r="DS701" s="160"/>
      <c r="DT701" s="160"/>
      <c r="DU701" s="160"/>
      <c r="DV701" s="160"/>
      <c r="DW701" s="160"/>
      <c r="DX701" s="160"/>
      <c r="DY701" s="160"/>
      <c r="DZ701" s="160"/>
      <c r="EA701" s="160"/>
      <c r="EB701" s="160"/>
      <c r="EC701" s="160"/>
      <c r="ED701" s="160"/>
      <c r="EE701" s="160"/>
      <c r="EF701" s="160"/>
      <c r="EG701" s="160"/>
    </row>
    <row r="702" spans="28:137" s="162" customFormat="1">
      <c r="AB702" s="160"/>
      <c r="AC702" s="171"/>
      <c r="AD702" s="164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  <c r="BA702" s="160"/>
      <c r="BB702" s="160"/>
      <c r="BC702" s="160"/>
      <c r="BD702" s="160"/>
      <c r="BE702" s="160"/>
      <c r="BF702" s="160"/>
      <c r="BG702" s="160"/>
      <c r="BH702" s="160"/>
      <c r="BI702" s="160"/>
      <c r="BJ702" s="160"/>
      <c r="BK702" s="160"/>
      <c r="BL702" s="160"/>
      <c r="BM702" s="160"/>
      <c r="BN702" s="160"/>
      <c r="BO702" s="160"/>
      <c r="BP702" s="160"/>
      <c r="BQ702" s="160"/>
      <c r="BR702" s="160"/>
      <c r="BS702" s="160"/>
      <c r="BT702" s="160"/>
      <c r="BU702" s="160"/>
      <c r="BV702" s="160"/>
      <c r="BW702" s="160"/>
      <c r="BX702" s="160"/>
      <c r="BY702" s="160"/>
      <c r="BZ702" s="160"/>
      <c r="CA702" s="160"/>
      <c r="CB702" s="160"/>
      <c r="CC702" s="160"/>
      <c r="CD702" s="160"/>
      <c r="CE702" s="160"/>
      <c r="CF702" s="160"/>
      <c r="CG702" s="160"/>
      <c r="CH702" s="160"/>
      <c r="CI702" s="160"/>
      <c r="CJ702" s="160"/>
      <c r="CK702" s="160"/>
      <c r="CL702" s="160"/>
      <c r="CM702" s="160"/>
      <c r="CN702" s="160"/>
      <c r="CO702" s="160"/>
      <c r="CP702" s="160"/>
      <c r="CQ702" s="160"/>
      <c r="CR702" s="160"/>
      <c r="CS702" s="160"/>
      <c r="CT702" s="160"/>
      <c r="CU702" s="160"/>
      <c r="CV702" s="160"/>
      <c r="CW702" s="160"/>
      <c r="CX702" s="160"/>
      <c r="CY702" s="160"/>
      <c r="CZ702" s="160"/>
      <c r="DA702" s="160"/>
      <c r="DB702" s="160"/>
      <c r="DC702" s="160"/>
      <c r="DD702" s="160"/>
      <c r="DE702" s="160"/>
      <c r="DF702" s="160"/>
      <c r="DG702" s="160"/>
      <c r="DH702" s="160"/>
      <c r="DI702" s="160"/>
      <c r="DJ702" s="160"/>
      <c r="DK702" s="160"/>
      <c r="DL702" s="160"/>
      <c r="DM702" s="160"/>
      <c r="DN702" s="160"/>
      <c r="DO702" s="160"/>
      <c r="DP702" s="160"/>
      <c r="DQ702" s="160"/>
      <c r="DR702" s="160"/>
      <c r="DS702" s="160"/>
      <c r="DT702" s="160"/>
      <c r="DU702" s="160"/>
      <c r="DV702" s="160"/>
      <c r="DW702" s="160"/>
      <c r="DX702" s="160"/>
      <c r="DY702" s="160"/>
      <c r="DZ702" s="160"/>
      <c r="EA702" s="160"/>
      <c r="EB702" s="160"/>
      <c r="EC702" s="160"/>
      <c r="ED702" s="160"/>
      <c r="EE702" s="160"/>
      <c r="EF702" s="160"/>
      <c r="EG702" s="160"/>
    </row>
    <row r="703" spans="28:137" s="162" customFormat="1">
      <c r="AB703" s="160"/>
      <c r="AC703" s="171"/>
      <c r="AD703" s="164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  <c r="BA703" s="160"/>
      <c r="BB703" s="160"/>
      <c r="BC703" s="160"/>
      <c r="BD703" s="160"/>
      <c r="BE703" s="160"/>
      <c r="BF703" s="160"/>
      <c r="BG703" s="160"/>
      <c r="BH703" s="160"/>
      <c r="BI703" s="160"/>
      <c r="BJ703" s="160"/>
      <c r="BK703" s="160"/>
      <c r="BL703" s="160"/>
      <c r="BM703" s="160"/>
      <c r="BN703" s="160"/>
      <c r="BO703" s="160"/>
      <c r="BP703" s="160"/>
      <c r="BQ703" s="160"/>
      <c r="BR703" s="160"/>
      <c r="BS703" s="160"/>
      <c r="BT703" s="160"/>
      <c r="BU703" s="160"/>
      <c r="BV703" s="160"/>
      <c r="BW703" s="160"/>
      <c r="BX703" s="160"/>
      <c r="BY703" s="160"/>
      <c r="BZ703" s="160"/>
      <c r="CA703" s="160"/>
      <c r="CB703" s="160"/>
      <c r="CC703" s="160"/>
      <c r="CD703" s="160"/>
      <c r="CE703" s="160"/>
      <c r="CF703" s="160"/>
      <c r="CG703" s="160"/>
      <c r="CH703" s="160"/>
      <c r="CI703" s="160"/>
      <c r="CJ703" s="160"/>
      <c r="CK703" s="160"/>
      <c r="CL703" s="160"/>
      <c r="CM703" s="160"/>
      <c r="CN703" s="160"/>
      <c r="CO703" s="160"/>
      <c r="CP703" s="160"/>
      <c r="CQ703" s="160"/>
      <c r="CR703" s="160"/>
      <c r="CS703" s="160"/>
      <c r="CT703" s="160"/>
      <c r="CU703" s="160"/>
      <c r="CV703" s="160"/>
      <c r="CW703" s="160"/>
      <c r="CX703" s="160"/>
      <c r="CY703" s="160"/>
      <c r="CZ703" s="160"/>
      <c r="DA703" s="160"/>
      <c r="DB703" s="160"/>
      <c r="DC703" s="160"/>
      <c r="DD703" s="160"/>
      <c r="DE703" s="160"/>
      <c r="DF703" s="160"/>
      <c r="DG703" s="160"/>
      <c r="DH703" s="160"/>
      <c r="DI703" s="160"/>
      <c r="DJ703" s="160"/>
      <c r="DK703" s="160"/>
      <c r="DL703" s="160"/>
      <c r="DM703" s="160"/>
      <c r="DN703" s="160"/>
      <c r="DO703" s="160"/>
      <c r="DP703" s="160"/>
      <c r="DQ703" s="160"/>
      <c r="DR703" s="160"/>
      <c r="DS703" s="160"/>
      <c r="DT703" s="160"/>
      <c r="DU703" s="160"/>
      <c r="DV703" s="160"/>
      <c r="DW703" s="160"/>
      <c r="DX703" s="160"/>
      <c r="DY703" s="160"/>
      <c r="DZ703" s="160"/>
      <c r="EA703" s="160"/>
      <c r="EB703" s="160"/>
      <c r="EC703" s="160"/>
      <c r="ED703" s="160"/>
      <c r="EE703" s="160"/>
      <c r="EF703" s="160"/>
      <c r="EG703" s="160"/>
    </row>
    <row r="704" spans="28:137" s="162" customFormat="1">
      <c r="AB704" s="160"/>
      <c r="AC704" s="171"/>
      <c r="AD704" s="164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  <c r="BA704" s="160"/>
      <c r="BB704" s="160"/>
      <c r="BC704" s="160"/>
      <c r="BD704" s="160"/>
      <c r="BE704" s="160"/>
      <c r="BF704" s="160"/>
      <c r="BG704" s="160"/>
      <c r="BH704" s="160"/>
      <c r="BI704" s="160"/>
      <c r="BJ704" s="160"/>
      <c r="BK704" s="160"/>
      <c r="BL704" s="160"/>
      <c r="BM704" s="160"/>
      <c r="BN704" s="160"/>
      <c r="BO704" s="160"/>
      <c r="BP704" s="160"/>
      <c r="BQ704" s="160"/>
      <c r="BR704" s="160"/>
      <c r="BS704" s="160"/>
      <c r="BT704" s="160"/>
      <c r="BU704" s="160"/>
      <c r="BV704" s="160"/>
      <c r="BW704" s="160"/>
      <c r="BX704" s="160"/>
      <c r="BY704" s="160"/>
      <c r="BZ704" s="160"/>
      <c r="CA704" s="160"/>
      <c r="CB704" s="160"/>
      <c r="CC704" s="160"/>
      <c r="CD704" s="160"/>
      <c r="CE704" s="160"/>
      <c r="CF704" s="160"/>
      <c r="CG704" s="160"/>
      <c r="CH704" s="160"/>
      <c r="CI704" s="160"/>
      <c r="CJ704" s="160"/>
      <c r="CK704" s="160"/>
      <c r="CL704" s="160"/>
      <c r="CM704" s="160"/>
      <c r="CN704" s="160"/>
      <c r="CO704" s="160"/>
      <c r="CP704" s="160"/>
      <c r="CQ704" s="160"/>
      <c r="CR704" s="160"/>
      <c r="CS704" s="160"/>
      <c r="CT704" s="160"/>
      <c r="CU704" s="160"/>
      <c r="CV704" s="160"/>
      <c r="CW704" s="160"/>
      <c r="CX704" s="160"/>
      <c r="CY704" s="160"/>
      <c r="CZ704" s="160"/>
      <c r="DA704" s="160"/>
      <c r="DB704" s="160"/>
      <c r="DC704" s="160"/>
      <c r="DD704" s="160"/>
      <c r="DE704" s="160"/>
      <c r="DF704" s="160"/>
      <c r="DG704" s="160"/>
      <c r="DH704" s="160"/>
      <c r="DI704" s="160"/>
      <c r="DJ704" s="160"/>
      <c r="DK704" s="160"/>
      <c r="DL704" s="160"/>
      <c r="DM704" s="160"/>
      <c r="DN704" s="160"/>
      <c r="DO704" s="160"/>
      <c r="DP704" s="160"/>
      <c r="DQ704" s="160"/>
      <c r="DR704" s="160"/>
      <c r="DS704" s="160"/>
      <c r="DT704" s="160"/>
      <c r="DU704" s="160"/>
      <c r="DV704" s="160"/>
      <c r="DW704" s="160"/>
      <c r="DX704" s="160"/>
      <c r="DY704" s="160"/>
      <c r="DZ704" s="160"/>
      <c r="EA704" s="160"/>
      <c r="EB704" s="160"/>
      <c r="EC704" s="160"/>
      <c r="ED704" s="160"/>
      <c r="EE704" s="160"/>
      <c r="EF704" s="160"/>
      <c r="EG704" s="160"/>
    </row>
    <row r="705" spans="28:137" s="162" customFormat="1">
      <c r="AB705" s="160"/>
      <c r="AC705" s="171"/>
      <c r="AD705" s="164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  <c r="BA705" s="160"/>
      <c r="BB705" s="160"/>
      <c r="BC705" s="160"/>
      <c r="BD705" s="160"/>
      <c r="BE705" s="160"/>
      <c r="BF705" s="160"/>
      <c r="BG705" s="160"/>
      <c r="BH705" s="160"/>
      <c r="BI705" s="160"/>
      <c r="BJ705" s="160"/>
      <c r="BK705" s="160"/>
      <c r="BL705" s="160"/>
      <c r="BM705" s="160"/>
      <c r="BN705" s="160"/>
      <c r="BO705" s="160"/>
      <c r="BP705" s="160"/>
      <c r="BQ705" s="160"/>
      <c r="BR705" s="160"/>
      <c r="BS705" s="160"/>
      <c r="BT705" s="160"/>
      <c r="BU705" s="160"/>
      <c r="BV705" s="160"/>
      <c r="BW705" s="160"/>
      <c r="BX705" s="160"/>
      <c r="BY705" s="160"/>
      <c r="BZ705" s="160"/>
      <c r="CA705" s="160"/>
      <c r="CB705" s="160"/>
      <c r="CC705" s="160"/>
      <c r="CD705" s="160"/>
      <c r="CE705" s="160"/>
      <c r="CF705" s="160"/>
      <c r="CG705" s="160"/>
      <c r="CH705" s="160"/>
      <c r="CI705" s="160"/>
      <c r="CJ705" s="160"/>
      <c r="CK705" s="160"/>
      <c r="CL705" s="160"/>
      <c r="CM705" s="160"/>
      <c r="CN705" s="160"/>
      <c r="CO705" s="160"/>
      <c r="CP705" s="160"/>
      <c r="CQ705" s="160"/>
      <c r="CR705" s="160"/>
      <c r="CS705" s="160"/>
      <c r="CT705" s="160"/>
      <c r="CU705" s="160"/>
      <c r="CV705" s="160"/>
      <c r="CW705" s="160"/>
      <c r="CX705" s="160"/>
      <c r="CY705" s="160"/>
      <c r="CZ705" s="160"/>
      <c r="DA705" s="160"/>
      <c r="DB705" s="160"/>
      <c r="DC705" s="160"/>
      <c r="DD705" s="160"/>
      <c r="DE705" s="160"/>
      <c r="DF705" s="160"/>
      <c r="DG705" s="160"/>
      <c r="DH705" s="160"/>
      <c r="DI705" s="160"/>
      <c r="DJ705" s="160"/>
      <c r="DK705" s="160"/>
      <c r="DL705" s="160"/>
      <c r="DM705" s="160"/>
      <c r="DN705" s="160"/>
      <c r="DO705" s="160"/>
      <c r="DP705" s="160"/>
      <c r="DQ705" s="160"/>
      <c r="DR705" s="160"/>
      <c r="DS705" s="160"/>
      <c r="DT705" s="160"/>
      <c r="DU705" s="160"/>
      <c r="DV705" s="160"/>
      <c r="DW705" s="160"/>
      <c r="DX705" s="160"/>
      <c r="DY705" s="160"/>
      <c r="DZ705" s="160"/>
      <c r="EA705" s="160"/>
      <c r="EB705" s="160"/>
      <c r="EC705" s="160"/>
      <c r="ED705" s="160"/>
      <c r="EE705" s="160"/>
      <c r="EF705" s="160"/>
      <c r="EG705" s="160"/>
    </row>
    <row r="706" spans="28:137" s="162" customFormat="1">
      <c r="AB706" s="160"/>
      <c r="AC706" s="171"/>
      <c r="AD706" s="164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  <c r="BA706" s="160"/>
      <c r="BB706" s="160"/>
      <c r="BC706" s="160"/>
      <c r="BD706" s="160"/>
      <c r="BE706" s="160"/>
      <c r="BF706" s="160"/>
      <c r="BG706" s="160"/>
      <c r="BH706" s="160"/>
      <c r="BI706" s="160"/>
      <c r="BJ706" s="160"/>
      <c r="BK706" s="160"/>
      <c r="BL706" s="160"/>
      <c r="BM706" s="160"/>
      <c r="BN706" s="160"/>
      <c r="BO706" s="160"/>
      <c r="BP706" s="160"/>
      <c r="BQ706" s="160"/>
      <c r="BR706" s="160"/>
      <c r="BS706" s="160"/>
      <c r="BT706" s="160"/>
      <c r="BU706" s="160"/>
      <c r="BV706" s="160"/>
      <c r="BW706" s="160"/>
      <c r="BX706" s="160"/>
      <c r="BY706" s="160"/>
      <c r="BZ706" s="160"/>
      <c r="CA706" s="160"/>
      <c r="CB706" s="160"/>
      <c r="CC706" s="160"/>
      <c r="CD706" s="160"/>
      <c r="CE706" s="160"/>
      <c r="CF706" s="160"/>
      <c r="CG706" s="160"/>
      <c r="CH706" s="160"/>
      <c r="CI706" s="160"/>
      <c r="CJ706" s="160"/>
      <c r="CK706" s="160"/>
      <c r="CL706" s="160"/>
      <c r="CM706" s="160"/>
      <c r="CN706" s="160"/>
      <c r="CO706" s="160"/>
      <c r="CP706" s="160"/>
      <c r="CQ706" s="160"/>
      <c r="CR706" s="160"/>
      <c r="CS706" s="160"/>
      <c r="CT706" s="160"/>
      <c r="CU706" s="160"/>
      <c r="CV706" s="160"/>
      <c r="CW706" s="160"/>
      <c r="CX706" s="160"/>
      <c r="CY706" s="160"/>
      <c r="CZ706" s="160"/>
      <c r="DA706" s="160"/>
      <c r="DB706" s="160"/>
      <c r="DC706" s="160"/>
      <c r="DD706" s="160"/>
      <c r="DE706" s="160"/>
      <c r="DF706" s="160"/>
      <c r="DG706" s="160"/>
      <c r="DH706" s="160"/>
      <c r="DI706" s="160"/>
      <c r="DJ706" s="160"/>
      <c r="DK706" s="160"/>
      <c r="DL706" s="160"/>
      <c r="DM706" s="160"/>
      <c r="DN706" s="160"/>
      <c r="DO706" s="160"/>
      <c r="DP706" s="160"/>
      <c r="DQ706" s="160"/>
      <c r="DR706" s="160"/>
      <c r="DS706" s="160"/>
      <c r="DT706" s="160"/>
      <c r="DU706" s="160"/>
      <c r="DV706" s="160"/>
      <c r="DW706" s="160"/>
      <c r="DX706" s="160"/>
      <c r="DY706" s="160"/>
      <c r="DZ706" s="160"/>
      <c r="EA706" s="160"/>
      <c r="EB706" s="160"/>
      <c r="EC706" s="160"/>
      <c r="ED706" s="160"/>
      <c r="EE706" s="160"/>
      <c r="EF706" s="160"/>
      <c r="EG706" s="160"/>
    </row>
    <row r="707" spans="28:137" s="162" customFormat="1">
      <c r="AB707" s="160"/>
      <c r="AC707" s="171"/>
      <c r="AD707" s="164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  <c r="BA707" s="160"/>
      <c r="BB707" s="160"/>
      <c r="BC707" s="160"/>
      <c r="BD707" s="160"/>
      <c r="BE707" s="160"/>
      <c r="BF707" s="160"/>
      <c r="BG707" s="160"/>
      <c r="BH707" s="160"/>
      <c r="BI707" s="160"/>
      <c r="BJ707" s="160"/>
      <c r="BK707" s="160"/>
      <c r="BL707" s="160"/>
      <c r="BM707" s="160"/>
      <c r="BN707" s="160"/>
      <c r="BO707" s="160"/>
      <c r="BP707" s="160"/>
      <c r="BQ707" s="160"/>
      <c r="BR707" s="160"/>
      <c r="BS707" s="160"/>
      <c r="BT707" s="160"/>
      <c r="BU707" s="160"/>
      <c r="BV707" s="160"/>
      <c r="BW707" s="160"/>
      <c r="BX707" s="160"/>
      <c r="BY707" s="160"/>
      <c r="BZ707" s="160"/>
      <c r="CA707" s="160"/>
      <c r="CB707" s="160"/>
      <c r="CC707" s="160"/>
      <c r="CD707" s="160"/>
      <c r="CE707" s="160"/>
      <c r="CF707" s="160"/>
      <c r="CG707" s="160"/>
      <c r="CH707" s="160"/>
      <c r="CI707" s="160"/>
      <c r="CJ707" s="160"/>
      <c r="CK707" s="160"/>
      <c r="CL707" s="160"/>
      <c r="CM707" s="160"/>
      <c r="CN707" s="160"/>
      <c r="CO707" s="160"/>
      <c r="CP707" s="160"/>
      <c r="CQ707" s="160"/>
      <c r="CR707" s="160"/>
      <c r="CS707" s="160"/>
      <c r="CT707" s="160"/>
      <c r="CU707" s="160"/>
      <c r="CV707" s="160"/>
      <c r="CW707" s="160"/>
      <c r="CX707" s="160"/>
      <c r="CY707" s="160"/>
      <c r="CZ707" s="160"/>
      <c r="DA707" s="160"/>
      <c r="DB707" s="160"/>
      <c r="DC707" s="160"/>
      <c r="DD707" s="160"/>
      <c r="DE707" s="160"/>
      <c r="DF707" s="160"/>
      <c r="DG707" s="160"/>
      <c r="DH707" s="160"/>
      <c r="DI707" s="160"/>
      <c r="DJ707" s="160"/>
      <c r="DK707" s="160"/>
      <c r="DL707" s="160"/>
      <c r="DM707" s="160"/>
      <c r="DN707" s="160"/>
      <c r="DO707" s="160"/>
      <c r="DP707" s="160"/>
      <c r="DQ707" s="160"/>
      <c r="DR707" s="160"/>
      <c r="DS707" s="160"/>
      <c r="DT707" s="160"/>
      <c r="DU707" s="160"/>
      <c r="DV707" s="160"/>
      <c r="DW707" s="160"/>
      <c r="DX707" s="160"/>
      <c r="DY707" s="160"/>
      <c r="DZ707" s="160"/>
      <c r="EA707" s="160"/>
      <c r="EB707" s="160"/>
      <c r="EC707" s="160"/>
      <c r="ED707" s="160"/>
      <c r="EE707" s="160"/>
      <c r="EF707" s="160"/>
      <c r="EG707" s="160"/>
    </row>
    <row r="708" spans="28:137" s="162" customFormat="1">
      <c r="AB708" s="160"/>
      <c r="AC708" s="171"/>
      <c r="AD708" s="164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  <c r="BA708" s="160"/>
      <c r="BB708" s="160"/>
      <c r="BC708" s="160"/>
      <c r="BD708" s="160"/>
      <c r="BE708" s="160"/>
      <c r="BF708" s="160"/>
      <c r="BG708" s="160"/>
      <c r="BH708" s="160"/>
      <c r="BI708" s="160"/>
      <c r="BJ708" s="160"/>
      <c r="BK708" s="160"/>
      <c r="BL708" s="160"/>
      <c r="BM708" s="160"/>
      <c r="BN708" s="160"/>
      <c r="BO708" s="160"/>
      <c r="BP708" s="160"/>
      <c r="BQ708" s="160"/>
      <c r="BR708" s="160"/>
      <c r="BS708" s="160"/>
      <c r="BT708" s="160"/>
      <c r="BU708" s="160"/>
      <c r="BV708" s="160"/>
      <c r="BW708" s="160"/>
      <c r="BX708" s="160"/>
      <c r="BY708" s="160"/>
      <c r="BZ708" s="160"/>
      <c r="CA708" s="160"/>
      <c r="CB708" s="160"/>
      <c r="CC708" s="160"/>
      <c r="CD708" s="160"/>
      <c r="CE708" s="160"/>
      <c r="CF708" s="160"/>
      <c r="CG708" s="160"/>
      <c r="CH708" s="160"/>
      <c r="CI708" s="160"/>
      <c r="CJ708" s="160"/>
      <c r="CK708" s="160"/>
      <c r="CL708" s="160"/>
      <c r="CM708" s="160"/>
      <c r="CN708" s="160"/>
      <c r="CO708" s="160"/>
      <c r="CP708" s="160"/>
      <c r="CQ708" s="160"/>
      <c r="CR708" s="160"/>
      <c r="CS708" s="160"/>
      <c r="CT708" s="160"/>
      <c r="CU708" s="160"/>
      <c r="CV708" s="160"/>
      <c r="CW708" s="160"/>
      <c r="CX708" s="160"/>
      <c r="CY708" s="160"/>
      <c r="CZ708" s="160"/>
      <c r="DA708" s="160"/>
      <c r="DB708" s="160"/>
      <c r="DC708" s="160"/>
      <c r="DD708" s="160"/>
      <c r="DE708" s="160"/>
      <c r="DF708" s="160"/>
      <c r="DG708" s="160"/>
      <c r="DH708" s="160"/>
      <c r="DI708" s="160"/>
      <c r="DJ708" s="160"/>
      <c r="DK708" s="160"/>
      <c r="DL708" s="160"/>
      <c r="DM708" s="160"/>
      <c r="DN708" s="160"/>
      <c r="DO708" s="160"/>
      <c r="DP708" s="160"/>
      <c r="DQ708" s="160"/>
      <c r="DR708" s="160"/>
      <c r="DS708" s="160"/>
      <c r="DT708" s="160"/>
      <c r="DU708" s="160"/>
      <c r="DV708" s="160"/>
      <c r="DW708" s="160"/>
      <c r="DX708" s="160"/>
      <c r="DY708" s="160"/>
      <c r="DZ708" s="160"/>
      <c r="EA708" s="160"/>
      <c r="EB708" s="160"/>
      <c r="EC708" s="160"/>
      <c r="ED708" s="160"/>
      <c r="EE708" s="160"/>
      <c r="EF708" s="160"/>
      <c r="EG708" s="160"/>
    </row>
    <row r="709" spans="28:137" s="162" customFormat="1">
      <c r="AB709" s="160"/>
      <c r="AC709" s="171"/>
      <c r="AD709" s="164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  <c r="BA709" s="160"/>
      <c r="BB709" s="160"/>
      <c r="BC709" s="160"/>
      <c r="BD709" s="160"/>
      <c r="BE709" s="160"/>
      <c r="BF709" s="160"/>
      <c r="BG709" s="160"/>
      <c r="BH709" s="160"/>
      <c r="BI709" s="160"/>
      <c r="BJ709" s="160"/>
      <c r="BK709" s="160"/>
      <c r="BL709" s="160"/>
      <c r="BM709" s="160"/>
      <c r="BN709" s="160"/>
      <c r="BO709" s="160"/>
      <c r="BP709" s="160"/>
      <c r="BQ709" s="160"/>
      <c r="BR709" s="160"/>
      <c r="BS709" s="160"/>
      <c r="BT709" s="160"/>
      <c r="BU709" s="160"/>
      <c r="BV709" s="160"/>
      <c r="BW709" s="160"/>
      <c r="BX709" s="160"/>
      <c r="BY709" s="160"/>
      <c r="BZ709" s="160"/>
      <c r="CA709" s="160"/>
      <c r="CB709" s="160"/>
      <c r="CC709" s="160"/>
      <c r="CD709" s="160"/>
      <c r="CE709" s="160"/>
      <c r="CF709" s="160"/>
      <c r="CG709" s="160"/>
      <c r="CH709" s="160"/>
      <c r="CI709" s="160"/>
      <c r="CJ709" s="160"/>
      <c r="CK709" s="160"/>
      <c r="CL709" s="160"/>
      <c r="CM709" s="160"/>
      <c r="CN709" s="160"/>
      <c r="CO709" s="160"/>
      <c r="CP709" s="160"/>
      <c r="CQ709" s="160"/>
      <c r="CR709" s="160"/>
      <c r="CS709" s="160"/>
      <c r="CT709" s="160"/>
      <c r="CU709" s="160"/>
      <c r="CV709" s="160"/>
      <c r="CW709" s="160"/>
      <c r="CX709" s="160"/>
      <c r="CY709" s="160"/>
      <c r="CZ709" s="160"/>
      <c r="DA709" s="160"/>
      <c r="DB709" s="160"/>
      <c r="DC709" s="160"/>
      <c r="DD709" s="160"/>
      <c r="DE709" s="160"/>
      <c r="DF709" s="160"/>
      <c r="DG709" s="160"/>
      <c r="DH709" s="160"/>
      <c r="DI709" s="160"/>
      <c r="DJ709" s="160"/>
      <c r="DK709" s="160"/>
      <c r="DL709" s="160"/>
      <c r="DM709" s="160"/>
      <c r="DN709" s="160"/>
      <c r="DO709" s="160"/>
      <c r="DP709" s="160"/>
      <c r="DQ709" s="160"/>
      <c r="DR709" s="160"/>
      <c r="DS709" s="160"/>
      <c r="DT709" s="160"/>
      <c r="DU709" s="160"/>
      <c r="DV709" s="160"/>
      <c r="DW709" s="160"/>
      <c r="DX709" s="160"/>
      <c r="DY709" s="160"/>
      <c r="DZ709" s="160"/>
      <c r="EA709" s="160"/>
      <c r="EB709" s="160"/>
      <c r="EC709" s="160"/>
      <c r="ED709" s="160"/>
      <c r="EE709" s="160"/>
      <c r="EF709" s="160"/>
      <c r="EG709" s="160"/>
    </row>
    <row r="710" spans="28:137" s="162" customFormat="1">
      <c r="AB710" s="160"/>
      <c r="AC710" s="171"/>
      <c r="AD710" s="164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  <c r="BA710" s="160"/>
      <c r="BB710" s="160"/>
      <c r="BC710" s="160"/>
      <c r="BD710" s="160"/>
      <c r="BE710" s="160"/>
      <c r="BF710" s="160"/>
      <c r="BG710" s="160"/>
      <c r="BH710" s="160"/>
      <c r="BI710" s="160"/>
      <c r="BJ710" s="160"/>
      <c r="BK710" s="160"/>
      <c r="BL710" s="160"/>
      <c r="BM710" s="160"/>
      <c r="BN710" s="160"/>
      <c r="BO710" s="160"/>
      <c r="BP710" s="160"/>
      <c r="BQ710" s="160"/>
      <c r="BR710" s="160"/>
      <c r="BS710" s="160"/>
      <c r="BT710" s="160"/>
      <c r="BU710" s="160"/>
      <c r="BV710" s="160"/>
      <c r="BW710" s="160"/>
      <c r="BX710" s="160"/>
      <c r="BY710" s="160"/>
      <c r="BZ710" s="160"/>
      <c r="CA710" s="160"/>
      <c r="CB710" s="160"/>
      <c r="CC710" s="160"/>
      <c r="CD710" s="160"/>
      <c r="CE710" s="160"/>
      <c r="CF710" s="160"/>
      <c r="CG710" s="160"/>
      <c r="CH710" s="160"/>
      <c r="CI710" s="160"/>
      <c r="CJ710" s="160"/>
      <c r="CK710" s="160"/>
      <c r="CL710" s="160"/>
      <c r="CM710" s="160"/>
      <c r="CN710" s="160"/>
      <c r="CO710" s="160"/>
      <c r="CP710" s="160"/>
      <c r="CQ710" s="160"/>
      <c r="CR710" s="160"/>
      <c r="CS710" s="160"/>
      <c r="CT710" s="160"/>
      <c r="CU710" s="160"/>
      <c r="CV710" s="160"/>
      <c r="CW710" s="160"/>
      <c r="CX710" s="160"/>
      <c r="CY710" s="160"/>
      <c r="CZ710" s="160"/>
      <c r="DA710" s="160"/>
      <c r="DB710" s="160"/>
      <c r="DC710" s="160"/>
      <c r="DD710" s="160"/>
      <c r="DE710" s="160"/>
      <c r="DF710" s="160"/>
      <c r="DG710" s="160"/>
      <c r="DH710" s="160"/>
      <c r="DI710" s="160"/>
      <c r="DJ710" s="160"/>
      <c r="DK710" s="160"/>
      <c r="DL710" s="160"/>
      <c r="DM710" s="160"/>
      <c r="DN710" s="160"/>
      <c r="DO710" s="160"/>
      <c r="DP710" s="160"/>
      <c r="DQ710" s="160"/>
      <c r="DR710" s="160"/>
      <c r="DS710" s="160"/>
      <c r="DT710" s="160"/>
      <c r="DU710" s="160"/>
      <c r="DV710" s="160"/>
      <c r="DW710" s="160"/>
      <c r="DX710" s="160"/>
      <c r="DY710" s="160"/>
      <c r="DZ710" s="160"/>
      <c r="EA710" s="160"/>
      <c r="EB710" s="160"/>
      <c r="EC710" s="160"/>
      <c r="ED710" s="160"/>
      <c r="EE710" s="160"/>
      <c r="EF710" s="160"/>
      <c r="EG710" s="160"/>
    </row>
    <row r="711" spans="28:137" s="162" customFormat="1">
      <c r="AB711" s="160"/>
      <c r="AC711" s="171"/>
      <c r="AD711" s="164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160"/>
      <c r="BN711" s="160"/>
      <c r="BO711" s="160"/>
      <c r="BP711" s="160"/>
      <c r="BQ711" s="160"/>
      <c r="BR711" s="160"/>
      <c r="BS711" s="160"/>
      <c r="BT711" s="160"/>
      <c r="BU711" s="160"/>
      <c r="BV711" s="160"/>
      <c r="BW711" s="160"/>
      <c r="BX711" s="160"/>
      <c r="BY711" s="160"/>
      <c r="BZ711" s="160"/>
      <c r="CA711" s="160"/>
      <c r="CB711" s="160"/>
      <c r="CC711" s="160"/>
      <c r="CD711" s="160"/>
      <c r="CE711" s="160"/>
      <c r="CF711" s="160"/>
      <c r="CG711" s="160"/>
      <c r="CH711" s="160"/>
      <c r="CI711" s="160"/>
      <c r="CJ711" s="160"/>
      <c r="CK711" s="160"/>
      <c r="CL711" s="160"/>
      <c r="CM711" s="160"/>
      <c r="CN711" s="160"/>
      <c r="CO711" s="160"/>
      <c r="CP711" s="160"/>
      <c r="CQ711" s="160"/>
      <c r="CR711" s="160"/>
      <c r="CS711" s="160"/>
      <c r="CT711" s="160"/>
      <c r="CU711" s="160"/>
      <c r="CV711" s="160"/>
      <c r="CW711" s="160"/>
      <c r="CX711" s="160"/>
      <c r="CY711" s="160"/>
      <c r="CZ711" s="160"/>
      <c r="DA711" s="160"/>
      <c r="DB711" s="160"/>
      <c r="DC711" s="160"/>
      <c r="DD711" s="160"/>
      <c r="DE711" s="160"/>
      <c r="DF711" s="160"/>
      <c r="DG711" s="160"/>
      <c r="DH711" s="160"/>
      <c r="DI711" s="160"/>
      <c r="DJ711" s="160"/>
      <c r="DK711" s="160"/>
      <c r="DL711" s="160"/>
      <c r="DM711" s="160"/>
      <c r="DN711" s="160"/>
      <c r="DO711" s="160"/>
      <c r="DP711" s="160"/>
      <c r="DQ711" s="160"/>
      <c r="DR711" s="160"/>
      <c r="DS711" s="160"/>
      <c r="DT711" s="160"/>
      <c r="DU711" s="160"/>
      <c r="DV711" s="160"/>
      <c r="DW711" s="160"/>
      <c r="DX711" s="160"/>
      <c r="DY711" s="160"/>
      <c r="DZ711" s="160"/>
      <c r="EA711" s="160"/>
      <c r="EB711" s="160"/>
      <c r="EC711" s="160"/>
      <c r="ED711" s="160"/>
      <c r="EE711" s="160"/>
      <c r="EF711" s="160"/>
      <c r="EG711" s="160"/>
    </row>
    <row r="712" spans="28:137" s="162" customFormat="1">
      <c r="AB712" s="160"/>
      <c r="AC712" s="171"/>
      <c r="AD712" s="164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160"/>
      <c r="BN712" s="160"/>
      <c r="BO712" s="160"/>
      <c r="BP712" s="160"/>
      <c r="BQ712" s="160"/>
      <c r="BR712" s="160"/>
      <c r="BS712" s="160"/>
      <c r="BT712" s="160"/>
      <c r="BU712" s="160"/>
      <c r="BV712" s="160"/>
      <c r="BW712" s="160"/>
      <c r="BX712" s="160"/>
      <c r="BY712" s="160"/>
      <c r="BZ712" s="160"/>
      <c r="CA712" s="160"/>
      <c r="CB712" s="160"/>
      <c r="CC712" s="160"/>
      <c r="CD712" s="160"/>
      <c r="CE712" s="160"/>
      <c r="CF712" s="160"/>
      <c r="CG712" s="160"/>
      <c r="CH712" s="160"/>
      <c r="CI712" s="160"/>
      <c r="CJ712" s="160"/>
      <c r="CK712" s="160"/>
      <c r="CL712" s="160"/>
      <c r="CM712" s="160"/>
      <c r="CN712" s="160"/>
      <c r="CO712" s="160"/>
      <c r="CP712" s="160"/>
      <c r="CQ712" s="160"/>
      <c r="CR712" s="160"/>
      <c r="CS712" s="160"/>
      <c r="CT712" s="160"/>
      <c r="CU712" s="160"/>
      <c r="CV712" s="160"/>
      <c r="CW712" s="160"/>
      <c r="CX712" s="160"/>
      <c r="CY712" s="160"/>
      <c r="CZ712" s="160"/>
      <c r="DA712" s="160"/>
      <c r="DB712" s="160"/>
      <c r="DC712" s="160"/>
      <c r="DD712" s="160"/>
      <c r="DE712" s="160"/>
      <c r="DF712" s="160"/>
      <c r="DG712" s="160"/>
      <c r="DH712" s="160"/>
      <c r="DI712" s="160"/>
      <c r="DJ712" s="160"/>
      <c r="DK712" s="160"/>
      <c r="DL712" s="160"/>
      <c r="DM712" s="160"/>
      <c r="DN712" s="160"/>
      <c r="DO712" s="160"/>
      <c r="DP712" s="160"/>
      <c r="DQ712" s="160"/>
      <c r="DR712" s="160"/>
      <c r="DS712" s="160"/>
      <c r="DT712" s="160"/>
      <c r="DU712" s="160"/>
      <c r="DV712" s="160"/>
      <c r="DW712" s="160"/>
      <c r="DX712" s="160"/>
      <c r="DY712" s="160"/>
      <c r="DZ712" s="160"/>
      <c r="EA712" s="160"/>
      <c r="EB712" s="160"/>
      <c r="EC712" s="160"/>
      <c r="ED712" s="160"/>
      <c r="EE712" s="160"/>
      <c r="EF712" s="160"/>
      <c r="EG712" s="160"/>
    </row>
    <row r="713" spans="28:137" s="162" customFormat="1">
      <c r="AB713" s="160"/>
      <c r="AC713" s="171"/>
      <c r="AD713" s="164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160"/>
      <c r="BN713" s="160"/>
      <c r="BO713" s="160"/>
      <c r="BP713" s="160"/>
      <c r="BQ713" s="160"/>
      <c r="BR713" s="160"/>
      <c r="BS713" s="160"/>
      <c r="BT713" s="160"/>
      <c r="BU713" s="160"/>
      <c r="BV713" s="160"/>
      <c r="BW713" s="160"/>
      <c r="BX713" s="160"/>
      <c r="BY713" s="160"/>
      <c r="BZ713" s="160"/>
      <c r="CA713" s="160"/>
      <c r="CB713" s="160"/>
      <c r="CC713" s="160"/>
      <c r="CD713" s="160"/>
      <c r="CE713" s="160"/>
      <c r="CF713" s="160"/>
      <c r="CG713" s="160"/>
      <c r="CH713" s="160"/>
      <c r="CI713" s="160"/>
      <c r="CJ713" s="160"/>
      <c r="CK713" s="160"/>
      <c r="CL713" s="160"/>
      <c r="CM713" s="160"/>
      <c r="CN713" s="160"/>
      <c r="CO713" s="160"/>
      <c r="CP713" s="160"/>
      <c r="CQ713" s="160"/>
      <c r="CR713" s="160"/>
      <c r="CS713" s="160"/>
      <c r="CT713" s="160"/>
      <c r="CU713" s="160"/>
      <c r="CV713" s="160"/>
      <c r="CW713" s="160"/>
      <c r="CX713" s="160"/>
      <c r="CY713" s="160"/>
      <c r="CZ713" s="160"/>
      <c r="DA713" s="160"/>
      <c r="DB713" s="160"/>
      <c r="DC713" s="160"/>
      <c r="DD713" s="160"/>
      <c r="DE713" s="160"/>
      <c r="DF713" s="160"/>
      <c r="DG713" s="160"/>
      <c r="DH713" s="160"/>
      <c r="DI713" s="160"/>
      <c r="DJ713" s="160"/>
      <c r="DK713" s="160"/>
      <c r="DL713" s="160"/>
      <c r="DM713" s="160"/>
      <c r="DN713" s="160"/>
      <c r="DO713" s="160"/>
      <c r="DP713" s="160"/>
      <c r="DQ713" s="160"/>
      <c r="DR713" s="160"/>
      <c r="DS713" s="160"/>
      <c r="DT713" s="160"/>
      <c r="DU713" s="160"/>
      <c r="DV713" s="160"/>
      <c r="DW713" s="160"/>
      <c r="DX713" s="160"/>
      <c r="DY713" s="160"/>
      <c r="DZ713" s="160"/>
      <c r="EA713" s="160"/>
      <c r="EB713" s="160"/>
      <c r="EC713" s="160"/>
      <c r="ED713" s="160"/>
      <c r="EE713" s="160"/>
      <c r="EF713" s="160"/>
      <c r="EG713" s="160"/>
    </row>
    <row r="714" spans="28:137" s="162" customFormat="1">
      <c r="AB714" s="160"/>
      <c r="AC714" s="171"/>
      <c r="AD714" s="164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0"/>
      <c r="BN714" s="160"/>
      <c r="BO714" s="160"/>
      <c r="BP714" s="160"/>
      <c r="BQ714" s="160"/>
      <c r="BR714" s="160"/>
      <c r="BS714" s="160"/>
      <c r="BT714" s="160"/>
      <c r="BU714" s="160"/>
      <c r="BV714" s="160"/>
      <c r="BW714" s="160"/>
      <c r="BX714" s="160"/>
      <c r="BY714" s="160"/>
      <c r="BZ714" s="160"/>
      <c r="CA714" s="160"/>
      <c r="CB714" s="160"/>
      <c r="CC714" s="160"/>
      <c r="CD714" s="160"/>
      <c r="CE714" s="160"/>
      <c r="CF714" s="160"/>
      <c r="CG714" s="160"/>
      <c r="CH714" s="160"/>
      <c r="CI714" s="160"/>
      <c r="CJ714" s="160"/>
      <c r="CK714" s="160"/>
      <c r="CL714" s="160"/>
      <c r="CM714" s="160"/>
      <c r="CN714" s="160"/>
      <c r="CO714" s="160"/>
      <c r="CP714" s="160"/>
      <c r="CQ714" s="160"/>
      <c r="CR714" s="160"/>
      <c r="CS714" s="160"/>
      <c r="CT714" s="160"/>
      <c r="CU714" s="160"/>
      <c r="CV714" s="160"/>
      <c r="CW714" s="160"/>
      <c r="CX714" s="160"/>
      <c r="CY714" s="160"/>
      <c r="CZ714" s="160"/>
      <c r="DA714" s="160"/>
      <c r="DB714" s="160"/>
      <c r="DC714" s="160"/>
      <c r="DD714" s="160"/>
      <c r="DE714" s="160"/>
      <c r="DF714" s="160"/>
      <c r="DG714" s="160"/>
      <c r="DH714" s="160"/>
      <c r="DI714" s="160"/>
      <c r="DJ714" s="160"/>
      <c r="DK714" s="160"/>
      <c r="DL714" s="160"/>
      <c r="DM714" s="160"/>
      <c r="DN714" s="160"/>
      <c r="DO714" s="160"/>
      <c r="DP714" s="160"/>
      <c r="DQ714" s="160"/>
      <c r="DR714" s="160"/>
      <c r="DS714" s="160"/>
      <c r="DT714" s="160"/>
      <c r="DU714" s="160"/>
      <c r="DV714" s="160"/>
      <c r="DW714" s="160"/>
      <c r="DX714" s="160"/>
      <c r="DY714" s="160"/>
      <c r="DZ714" s="160"/>
      <c r="EA714" s="160"/>
      <c r="EB714" s="160"/>
      <c r="EC714" s="160"/>
      <c r="ED714" s="160"/>
      <c r="EE714" s="160"/>
      <c r="EF714" s="160"/>
      <c r="EG714" s="160"/>
    </row>
    <row r="715" spans="28:137" s="162" customFormat="1">
      <c r="AB715" s="160"/>
      <c r="AC715" s="171"/>
      <c r="AD715" s="164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160"/>
      <c r="BN715" s="160"/>
      <c r="BO715" s="160"/>
      <c r="BP715" s="160"/>
      <c r="BQ715" s="160"/>
      <c r="BR715" s="160"/>
      <c r="BS715" s="160"/>
      <c r="BT715" s="160"/>
      <c r="BU715" s="160"/>
      <c r="BV715" s="160"/>
      <c r="BW715" s="160"/>
      <c r="BX715" s="160"/>
      <c r="BY715" s="160"/>
      <c r="BZ715" s="160"/>
      <c r="CA715" s="160"/>
      <c r="CB715" s="160"/>
      <c r="CC715" s="160"/>
      <c r="CD715" s="160"/>
      <c r="CE715" s="160"/>
      <c r="CF715" s="160"/>
      <c r="CG715" s="160"/>
      <c r="CH715" s="160"/>
      <c r="CI715" s="160"/>
      <c r="CJ715" s="160"/>
      <c r="CK715" s="160"/>
      <c r="CL715" s="160"/>
      <c r="CM715" s="160"/>
      <c r="CN715" s="160"/>
      <c r="CO715" s="160"/>
      <c r="CP715" s="160"/>
      <c r="CQ715" s="160"/>
      <c r="CR715" s="160"/>
      <c r="CS715" s="160"/>
      <c r="CT715" s="160"/>
      <c r="CU715" s="160"/>
      <c r="CV715" s="160"/>
      <c r="CW715" s="160"/>
      <c r="CX715" s="160"/>
      <c r="CY715" s="160"/>
      <c r="CZ715" s="160"/>
      <c r="DA715" s="160"/>
      <c r="DB715" s="160"/>
      <c r="DC715" s="160"/>
      <c r="DD715" s="160"/>
      <c r="DE715" s="160"/>
      <c r="DF715" s="160"/>
      <c r="DG715" s="160"/>
      <c r="DH715" s="160"/>
      <c r="DI715" s="160"/>
      <c r="DJ715" s="160"/>
      <c r="DK715" s="160"/>
      <c r="DL715" s="160"/>
      <c r="DM715" s="160"/>
      <c r="DN715" s="160"/>
      <c r="DO715" s="160"/>
      <c r="DP715" s="160"/>
      <c r="DQ715" s="160"/>
      <c r="DR715" s="160"/>
      <c r="DS715" s="160"/>
      <c r="DT715" s="160"/>
      <c r="DU715" s="160"/>
      <c r="DV715" s="160"/>
      <c r="DW715" s="160"/>
      <c r="DX715" s="160"/>
      <c r="DY715" s="160"/>
      <c r="DZ715" s="160"/>
      <c r="EA715" s="160"/>
      <c r="EB715" s="160"/>
      <c r="EC715" s="160"/>
      <c r="ED715" s="160"/>
      <c r="EE715" s="160"/>
      <c r="EF715" s="160"/>
      <c r="EG715" s="160"/>
    </row>
    <row r="716" spans="28:137" s="162" customFormat="1">
      <c r="AB716" s="160"/>
      <c r="AC716" s="171"/>
      <c r="AD716" s="164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160"/>
      <c r="BN716" s="160"/>
      <c r="BO716" s="160"/>
      <c r="BP716" s="160"/>
      <c r="BQ716" s="160"/>
      <c r="BR716" s="160"/>
      <c r="BS716" s="160"/>
      <c r="BT716" s="160"/>
      <c r="BU716" s="160"/>
      <c r="BV716" s="160"/>
      <c r="BW716" s="160"/>
      <c r="BX716" s="160"/>
      <c r="BY716" s="160"/>
      <c r="BZ716" s="160"/>
      <c r="CA716" s="160"/>
      <c r="CB716" s="160"/>
      <c r="CC716" s="160"/>
      <c r="CD716" s="160"/>
      <c r="CE716" s="160"/>
      <c r="CF716" s="160"/>
      <c r="CG716" s="160"/>
      <c r="CH716" s="160"/>
      <c r="CI716" s="160"/>
      <c r="CJ716" s="160"/>
      <c r="CK716" s="160"/>
      <c r="CL716" s="160"/>
      <c r="CM716" s="160"/>
      <c r="CN716" s="160"/>
      <c r="CO716" s="160"/>
      <c r="CP716" s="160"/>
      <c r="CQ716" s="160"/>
      <c r="CR716" s="160"/>
      <c r="CS716" s="160"/>
      <c r="CT716" s="160"/>
      <c r="CU716" s="160"/>
      <c r="CV716" s="160"/>
      <c r="CW716" s="160"/>
      <c r="CX716" s="160"/>
      <c r="CY716" s="160"/>
      <c r="CZ716" s="160"/>
      <c r="DA716" s="160"/>
      <c r="DB716" s="160"/>
      <c r="DC716" s="160"/>
      <c r="DD716" s="160"/>
      <c r="DE716" s="160"/>
      <c r="DF716" s="160"/>
      <c r="DG716" s="160"/>
      <c r="DH716" s="160"/>
      <c r="DI716" s="160"/>
      <c r="DJ716" s="160"/>
      <c r="DK716" s="160"/>
      <c r="DL716" s="160"/>
      <c r="DM716" s="160"/>
      <c r="DN716" s="160"/>
      <c r="DO716" s="160"/>
      <c r="DP716" s="160"/>
      <c r="DQ716" s="160"/>
      <c r="DR716" s="160"/>
      <c r="DS716" s="160"/>
      <c r="DT716" s="160"/>
      <c r="DU716" s="160"/>
      <c r="DV716" s="160"/>
      <c r="DW716" s="160"/>
      <c r="DX716" s="160"/>
      <c r="DY716" s="160"/>
      <c r="DZ716" s="160"/>
      <c r="EA716" s="160"/>
      <c r="EB716" s="160"/>
      <c r="EC716" s="160"/>
      <c r="ED716" s="160"/>
      <c r="EE716" s="160"/>
      <c r="EF716" s="160"/>
      <c r="EG716" s="160"/>
    </row>
    <row r="717" spans="28:137" s="162" customFormat="1">
      <c r="AB717" s="160"/>
      <c r="AC717" s="171"/>
      <c r="AD717" s="164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0"/>
      <c r="BN717" s="160"/>
      <c r="BO717" s="160"/>
      <c r="BP717" s="160"/>
      <c r="BQ717" s="160"/>
      <c r="BR717" s="160"/>
      <c r="BS717" s="160"/>
      <c r="BT717" s="160"/>
      <c r="BU717" s="160"/>
      <c r="BV717" s="160"/>
      <c r="BW717" s="160"/>
      <c r="BX717" s="160"/>
      <c r="BY717" s="160"/>
      <c r="BZ717" s="160"/>
      <c r="CA717" s="160"/>
      <c r="CB717" s="160"/>
      <c r="CC717" s="160"/>
      <c r="CD717" s="160"/>
      <c r="CE717" s="160"/>
      <c r="CF717" s="160"/>
      <c r="CG717" s="160"/>
      <c r="CH717" s="160"/>
      <c r="CI717" s="160"/>
      <c r="CJ717" s="160"/>
      <c r="CK717" s="160"/>
      <c r="CL717" s="160"/>
      <c r="CM717" s="160"/>
      <c r="CN717" s="160"/>
      <c r="CO717" s="160"/>
      <c r="CP717" s="160"/>
      <c r="CQ717" s="160"/>
      <c r="CR717" s="160"/>
      <c r="CS717" s="160"/>
      <c r="CT717" s="160"/>
      <c r="CU717" s="160"/>
      <c r="CV717" s="160"/>
      <c r="CW717" s="160"/>
      <c r="CX717" s="160"/>
      <c r="CY717" s="160"/>
      <c r="CZ717" s="160"/>
      <c r="DA717" s="160"/>
      <c r="DB717" s="160"/>
      <c r="DC717" s="160"/>
      <c r="DD717" s="160"/>
      <c r="DE717" s="160"/>
      <c r="DF717" s="160"/>
      <c r="DG717" s="160"/>
      <c r="DH717" s="160"/>
      <c r="DI717" s="160"/>
      <c r="DJ717" s="160"/>
      <c r="DK717" s="160"/>
      <c r="DL717" s="160"/>
      <c r="DM717" s="160"/>
      <c r="DN717" s="160"/>
      <c r="DO717" s="160"/>
      <c r="DP717" s="160"/>
      <c r="DQ717" s="160"/>
      <c r="DR717" s="160"/>
      <c r="DS717" s="160"/>
      <c r="DT717" s="160"/>
      <c r="DU717" s="160"/>
      <c r="DV717" s="160"/>
      <c r="DW717" s="160"/>
      <c r="DX717" s="160"/>
      <c r="DY717" s="160"/>
      <c r="DZ717" s="160"/>
      <c r="EA717" s="160"/>
      <c r="EB717" s="160"/>
      <c r="EC717" s="160"/>
      <c r="ED717" s="160"/>
      <c r="EE717" s="160"/>
      <c r="EF717" s="160"/>
      <c r="EG717" s="160"/>
    </row>
  </sheetData>
  <autoFilter ref="AB13:AK716"/>
  <mergeCells count="24">
    <mergeCell ref="AJ9:AK10"/>
    <mergeCell ref="D6:AK6"/>
    <mergeCell ref="AI11:AI12"/>
    <mergeCell ref="C2:AK2"/>
    <mergeCell ref="C3:AK3"/>
    <mergeCell ref="C4:AK4"/>
    <mergeCell ref="C5:AK5"/>
    <mergeCell ref="B7:AB7"/>
    <mergeCell ref="D10:E12"/>
    <mergeCell ref="AK11:AK12"/>
    <mergeCell ref="AC9:AC12"/>
    <mergeCell ref="A9:N9"/>
    <mergeCell ref="A10:C12"/>
    <mergeCell ref="AJ11:AJ12"/>
    <mergeCell ref="H10:N12"/>
    <mergeCell ref="AD9:AI10"/>
    <mergeCell ref="AB9:AB12"/>
    <mergeCell ref="AE11:AE12"/>
    <mergeCell ref="F10:G12"/>
    <mergeCell ref="AG11:AG12"/>
    <mergeCell ref="AH11:AH12"/>
    <mergeCell ref="AD11:AD12"/>
    <mergeCell ref="AF11:AF12"/>
    <mergeCell ref="O9:AA12"/>
  </mergeCells>
  <phoneticPr fontId="13" type="noConversion"/>
  <pageMargins left="0.23622047244094491" right="0.19685039370078741" top="0.35433070866141736" bottom="0.27559055118110237" header="0.15748031496062992" footer="0.19685039370078741"/>
  <pageSetup paperSize="9" scale="42" firstPageNumber="75" fitToHeight="15" orientation="landscape" useFirstPageNumber="1" r:id="rId1"/>
  <headerFooter scaleWithDoc="0" alignWithMargins="0"/>
  <cellWatches>
    <cellWatch r="AI191"/>
  </cellWatches>
</worksheet>
</file>

<file path=xl/worksheets/sheet2.xml><?xml version="1.0" encoding="utf-8"?>
<worksheet xmlns="http://schemas.openxmlformats.org/spreadsheetml/2006/main" xmlns:r="http://schemas.openxmlformats.org/officeDocument/2006/relationships">
  <dimension ref="A1:GX1240"/>
  <sheetViews>
    <sheetView topLeftCell="C1" zoomScale="85" zoomScaleNormal="90" zoomScaleSheetLayoutView="85" zoomScalePageLayoutView="90" workbookViewId="0">
      <pane ySplit="17" topLeftCell="A453" activePane="bottomLeft" state="frozen"/>
      <selection activeCell="C1" sqref="C1"/>
      <selection pane="bottomLeft" activeCell="AI13" sqref="AI13:AI16"/>
    </sheetView>
  </sheetViews>
  <sheetFormatPr defaultRowHeight="15"/>
  <cols>
    <col min="1" max="1" width="26.5703125" style="5" hidden="1" customWidth="1"/>
    <col min="2" max="2" width="6" style="5" hidden="1" customWidth="1"/>
    <col min="3" max="5" width="4.140625" style="5" customWidth="1"/>
    <col min="6" max="6" width="5.42578125" style="5" customWidth="1"/>
    <col min="7" max="10" width="4.140625" style="5" customWidth="1"/>
    <col min="11" max="11" width="4.42578125" style="5" customWidth="1"/>
    <col min="12" max="12" width="5.5703125" style="5" customWidth="1"/>
    <col min="13" max="13" width="5" style="5" customWidth="1"/>
    <col min="14" max="14" width="4.85546875" style="5" customWidth="1"/>
    <col min="15" max="15" width="5" style="5" customWidth="1"/>
    <col min="16" max="16" width="4.85546875" style="5" customWidth="1"/>
    <col min="17" max="17" width="5" style="3" customWidth="1"/>
    <col min="18" max="18" width="4.7109375" style="3" customWidth="1"/>
    <col min="19" max="19" width="5.140625" style="3" customWidth="1"/>
    <col min="20" max="20" width="3.7109375" style="3" customWidth="1"/>
    <col min="21" max="21" width="4.140625" style="3" customWidth="1"/>
    <col min="22" max="22" width="3.5703125" style="3" customWidth="1"/>
    <col min="23" max="23" width="3.42578125" style="3" customWidth="1"/>
    <col min="24" max="24" width="3.28515625" style="3" customWidth="1"/>
    <col min="25" max="25" width="2.7109375" style="3" customWidth="1"/>
    <col min="26" max="26" width="13.42578125" style="3" hidden="1" customWidth="1"/>
    <col min="27" max="28" width="8.28515625" style="3" hidden="1" customWidth="1"/>
    <col min="29" max="29" width="6.140625" style="3" hidden="1" customWidth="1"/>
    <col min="30" max="30" width="30.85546875" style="3" customWidth="1"/>
    <col min="31" max="31" width="42.42578125" style="2" customWidth="1"/>
    <col min="32" max="32" width="14" style="2" hidden="1" customWidth="1"/>
    <col min="33" max="33" width="12.5703125" style="2" customWidth="1"/>
    <col min="34" max="34" width="13.42578125" style="2" customWidth="1"/>
    <col min="35" max="35" width="13.85546875" style="2" customWidth="1"/>
    <col min="36" max="36" width="12.140625" style="91" customWidth="1"/>
    <col min="37" max="37" width="8.28515625" style="2" customWidth="1"/>
    <col min="38" max="38" width="12.42578125" style="2" customWidth="1"/>
    <col min="39" max="39" width="13" style="2" customWidth="1"/>
    <col min="40" max="40" width="10.85546875" style="2" customWidth="1"/>
    <col min="41" max="41" width="8.42578125" style="2" customWidth="1"/>
    <col min="42" max="42" width="12.7109375" style="2" customWidth="1"/>
    <col min="43" max="43" width="11.5703125" style="2" customWidth="1"/>
    <col min="44" max="44" width="29.85546875" style="2" customWidth="1"/>
    <col min="45" max="45" width="15.5703125" style="2" customWidth="1"/>
    <col min="46" max="46" width="8.140625" style="2" customWidth="1"/>
    <col min="47" max="47" width="10.42578125" style="2" hidden="1" customWidth="1"/>
    <col min="48" max="48" width="13.28515625" style="2" customWidth="1"/>
    <col min="49" max="49" width="18.85546875" style="2" hidden="1" customWidth="1"/>
    <col min="50" max="50" width="8.5703125" style="2" hidden="1" customWidth="1"/>
    <col min="51" max="51" width="11.28515625" style="2" customWidth="1"/>
    <col min="52" max="52" width="11.28515625" style="2" hidden="1" customWidth="1"/>
    <col min="53" max="53" width="8.28515625" style="2" hidden="1" customWidth="1"/>
    <col min="54" max="54" width="11.28515625" style="2" customWidth="1"/>
    <col min="55" max="55" width="11.28515625" style="2" hidden="1" customWidth="1"/>
    <col min="56" max="56" width="10.42578125" style="2" hidden="1" customWidth="1"/>
    <col min="57" max="57" width="11.28515625" style="2" customWidth="1"/>
    <col min="58" max="58" width="10.42578125" style="2" hidden="1" customWidth="1"/>
    <col min="59" max="59" width="11.28515625" style="2" customWidth="1"/>
    <col min="60" max="60" width="10.42578125" style="2" hidden="1" customWidth="1"/>
    <col min="61" max="61" width="11.28515625" style="2" customWidth="1"/>
    <col min="62" max="62" width="9.85546875" style="2" customWidth="1"/>
    <col min="63" max="64" width="9.140625" style="1"/>
    <col min="65" max="65" width="11.28515625" style="1" customWidth="1"/>
    <col min="66" max="69" width="9.140625" style="1"/>
    <col min="70" max="16384" width="9.140625" style="2"/>
  </cols>
  <sheetData>
    <row r="1" spans="1:206" ht="18.75">
      <c r="A1" s="367" t="s">
        <v>39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7"/>
      <c r="AJ1" s="367"/>
      <c r="AK1" s="367"/>
      <c r="AL1" s="367"/>
      <c r="AM1" s="367"/>
      <c r="AN1" s="367"/>
      <c r="AO1" s="367"/>
      <c r="AP1" s="367"/>
      <c r="AQ1" s="367"/>
      <c r="AR1" s="367"/>
      <c r="AS1" s="367"/>
      <c r="AT1" s="367"/>
      <c r="AU1" s="367"/>
      <c r="AV1" s="367"/>
      <c r="AW1" s="367"/>
      <c r="AX1" s="367"/>
      <c r="AY1" s="367"/>
      <c r="AZ1" s="367"/>
      <c r="BA1" s="367"/>
      <c r="BB1" s="367"/>
      <c r="BC1" s="367"/>
      <c r="BD1" s="367"/>
      <c r="BE1" s="367"/>
      <c r="BF1" s="367"/>
      <c r="BG1" s="367"/>
      <c r="BH1" s="367"/>
      <c r="BI1" s="367"/>
      <c r="BJ1" s="36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</row>
    <row r="2" spans="1:206" ht="18.75">
      <c r="A2" s="352" t="s">
        <v>239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  <c r="AL2" s="352"/>
      <c r="AM2" s="352"/>
      <c r="AN2" s="352"/>
      <c r="AO2" s="352"/>
      <c r="AP2" s="352"/>
      <c r="AQ2" s="352"/>
      <c r="AR2" s="352"/>
      <c r="AS2" s="352"/>
      <c r="AT2" s="352"/>
      <c r="AU2" s="352"/>
      <c r="AV2" s="352"/>
      <c r="AW2" s="352"/>
      <c r="AX2" s="352"/>
      <c r="AY2" s="352"/>
      <c r="AZ2" s="352"/>
      <c r="BA2" s="352"/>
      <c r="BB2" s="352"/>
      <c r="BC2" s="352"/>
      <c r="BD2" s="352"/>
      <c r="BE2" s="352"/>
      <c r="BF2" s="352"/>
      <c r="BG2" s="352"/>
      <c r="BH2" s="352"/>
      <c r="BI2" s="352"/>
      <c r="BJ2" s="352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</row>
    <row r="3" spans="1:206" s="3" customFormat="1" ht="15.75" customHeight="1">
      <c r="A3" s="8"/>
      <c r="B3" s="8"/>
      <c r="C3" s="350" t="s">
        <v>507</v>
      </c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50"/>
      <c r="AR3" s="350"/>
      <c r="AS3" s="350"/>
      <c r="AT3" s="350"/>
      <c r="AU3" s="350"/>
      <c r="AV3" s="350"/>
      <c r="AW3" s="350"/>
      <c r="AX3" s="350"/>
      <c r="AY3" s="350"/>
      <c r="AZ3" s="350"/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</row>
    <row r="4" spans="1:206" ht="19.5" thickBot="1">
      <c r="A4" s="352" t="s">
        <v>258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352"/>
      <c r="AL4" s="352"/>
      <c r="AM4" s="352"/>
      <c r="AN4" s="352"/>
      <c r="AO4" s="352"/>
      <c r="AP4" s="352"/>
      <c r="AQ4" s="352"/>
      <c r="AR4" s="352"/>
      <c r="AS4" s="352"/>
      <c r="AT4" s="352"/>
      <c r="AU4" s="352"/>
      <c r="AV4" s="352"/>
      <c r="AW4" s="352"/>
      <c r="AX4" s="352"/>
      <c r="AY4" s="352"/>
      <c r="AZ4" s="352"/>
      <c r="BA4" s="352"/>
      <c r="BB4" s="352"/>
      <c r="BC4" s="352"/>
      <c r="BD4" s="352"/>
      <c r="BE4" s="352"/>
      <c r="BF4" s="352"/>
      <c r="BG4" s="352"/>
      <c r="BH4" s="352"/>
      <c r="BI4" s="352"/>
      <c r="BJ4" s="352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</row>
    <row r="5" spans="1:206" ht="16.5" hidden="1" thickBo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7"/>
      <c r="AF5" s="7"/>
      <c r="AG5" s="7"/>
      <c r="AH5" s="7"/>
      <c r="AI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9"/>
      <c r="BB5" s="9"/>
      <c r="BC5" s="9"/>
      <c r="BD5" s="9"/>
      <c r="BE5" s="9"/>
      <c r="BF5" s="9"/>
      <c r="BG5" s="9"/>
      <c r="BH5" s="9"/>
      <c r="BI5" s="9"/>
      <c r="BJ5" s="9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</row>
    <row r="6" spans="1:206" ht="212.25" hidden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0" t="s">
        <v>508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1"/>
      <c r="AF6" s="11"/>
      <c r="AG6" s="12"/>
      <c r="AH6" s="12"/>
      <c r="AI6" s="12"/>
      <c r="AJ6" s="9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3"/>
      <c r="BB6" s="13"/>
      <c r="BC6" s="13"/>
      <c r="BD6" s="13"/>
      <c r="BE6" s="13"/>
      <c r="BF6" s="13"/>
      <c r="BG6" s="13"/>
      <c r="BH6" s="13"/>
      <c r="BI6" s="6"/>
      <c r="BJ6" s="6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</row>
    <row r="7" spans="1:206" ht="16.5" hidden="1" thickBo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351" t="s">
        <v>511</v>
      </c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14"/>
      <c r="AG7" s="351" t="s">
        <v>509</v>
      </c>
      <c r="AH7" s="351"/>
      <c r="AI7" s="351"/>
      <c r="AJ7" s="351"/>
      <c r="AK7" s="351"/>
      <c r="AL7" s="351"/>
      <c r="AM7" s="351"/>
      <c r="AN7" s="351"/>
      <c r="AO7" s="351"/>
      <c r="AP7" s="351"/>
      <c r="AQ7" s="351"/>
      <c r="AR7" s="351"/>
      <c r="AS7" s="351"/>
      <c r="AT7" s="351"/>
      <c r="AU7" s="351"/>
      <c r="AV7" s="351"/>
      <c r="AW7" s="351"/>
      <c r="AX7" s="351"/>
      <c r="AY7" s="351"/>
      <c r="AZ7" s="351"/>
      <c r="BA7" s="351"/>
      <c r="BB7" s="351"/>
      <c r="BC7" s="351"/>
      <c r="BD7" s="351"/>
      <c r="BE7" s="351"/>
      <c r="BF7" s="351"/>
      <c r="BG7" s="351"/>
      <c r="BH7" s="351"/>
      <c r="BI7" s="351"/>
      <c r="BJ7" s="351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</row>
    <row r="8" spans="1:206" ht="16.5" hidden="1" thickBo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51" t="s">
        <v>512</v>
      </c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351"/>
      <c r="AF8" s="14"/>
      <c r="AG8" s="351" t="s">
        <v>510</v>
      </c>
      <c r="AH8" s="351"/>
      <c r="AI8" s="351"/>
      <c r="AJ8" s="351"/>
      <c r="AK8" s="351"/>
      <c r="AL8" s="351"/>
      <c r="AM8" s="351"/>
      <c r="AN8" s="351"/>
      <c r="AO8" s="351"/>
      <c r="AP8" s="351"/>
      <c r="AQ8" s="351"/>
      <c r="AR8" s="351"/>
      <c r="AS8" s="351"/>
      <c r="AT8" s="351"/>
      <c r="AU8" s="351"/>
      <c r="AV8" s="351"/>
      <c r="AW8" s="351"/>
      <c r="AX8" s="351"/>
      <c r="AY8" s="351"/>
      <c r="AZ8" s="351"/>
      <c r="BA8" s="351"/>
      <c r="BB8" s="351"/>
      <c r="BC8" s="351"/>
      <c r="BD8" s="351"/>
      <c r="BE8" s="351"/>
      <c r="BF8" s="351"/>
      <c r="BG8" s="351"/>
      <c r="BH8" s="351"/>
      <c r="BI8" s="351"/>
      <c r="BJ8" s="351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</row>
    <row r="9" spans="1:206" ht="16.5" hidden="1" thickBo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351" t="s">
        <v>513</v>
      </c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14"/>
      <c r="AG9" s="351" t="s">
        <v>396</v>
      </c>
      <c r="AH9" s="351"/>
      <c r="AI9" s="351"/>
      <c r="AJ9" s="351"/>
      <c r="AK9" s="351"/>
      <c r="AL9" s="351"/>
      <c r="AM9" s="351"/>
      <c r="AN9" s="351"/>
      <c r="AO9" s="351"/>
      <c r="AP9" s="351"/>
      <c r="AQ9" s="351"/>
      <c r="AR9" s="351"/>
      <c r="AS9" s="351"/>
      <c r="AT9" s="351"/>
      <c r="AU9" s="351"/>
      <c r="AV9" s="351"/>
      <c r="AW9" s="351"/>
      <c r="AX9" s="351"/>
      <c r="AY9" s="351"/>
      <c r="AZ9" s="351"/>
      <c r="BA9" s="351"/>
      <c r="BB9" s="351"/>
      <c r="BC9" s="351"/>
      <c r="BD9" s="351"/>
      <c r="BE9" s="351"/>
      <c r="BF9" s="351"/>
      <c r="BG9" s="351"/>
      <c r="BH9" s="351"/>
      <c r="BI9" s="351"/>
      <c r="BJ9" s="351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</row>
    <row r="10" spans="1:206" ht="16.5" hidden="1" thickBo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351" t="s">
        <v>514</v>
      </c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14"/>
      <c r="AG10" s="351" t="s">
        <v>395</v>
      </c>
      <c r="AH10" s="351"/>
      <c r="AI10" s="351"/>
      <c r="AJ10" s="351"/>
      <c r="AK10" s="351"/>
      <c r="AL10" s="351"/>
      <c r="AM10" s="351"/>
      <c r="AN10" s="351"/>
      <c r="AO10" s="351"/>
      <c r="AP10" s="351"/>
      <c r="AQ10" s="351"/>
      <c r="AR10" s="351"/>
      <c r="AS10" s="351"/>
      <c r="AT10" s="351"/>
      <c r="AU10" s="351"/>
      <c r="AV10" s="351"/>
      <c r="AW10" s="351"/>
      <c r="AX10" s="351"/>
      <c r="AY10" s="351"/>
      <c r="AZ10" s="351"/>
      <c r="BA10" s="351"/>
      <c r="BB10" s="351"/>
      <c r="BC10" s="351"/>
      <c r="BD10" s="351"/>
      <c r="BE10" s="351"/>
      <c r="BF10" s="351"/>
      <c r="BG10" s="351"/>
      <c r="BH10" s="351"/>
      <c r="BI10" s="351"/>
      <c r="BJ10" s="351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</row>
    <row r="11" spans="1:206" ht="68.25" hidden="1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351" t="s">
        <v>515</v>
      </c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14"/>
      <c r="AG11" s="368" t="s">
        <v>394</v>
      </c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</row>
    <row r="12" spans="1:206" ht="16.5" hidden="1" thickBo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6"/>
      <c r="AF12" s="16"/>
      <c r="AG12" s="14"/>
      <c r="AH12" s="14"/>
      <c r="AI12" s="14"/>
      <c r="AJ12" s="93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</row>
    <row r="13" spans="1:206" s="4" customFormat="1" ht="28.5" customHeight="1" thickBot="1">
      <c r="A13" s="25"/>
      <c r="B13" s="17"/>
      <c r="C13" s="328" t="s">
        <v>252</v>
      </c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30"/>
      <c r="W13" s="328" t="s">
        <v>15</v>
      </c>
      <c r="X13" s="329"/>
      <c r="Y13" s="330"/>
      <c r="Z13" s="338" t="s">
        <v>265</v>
      </c>
      <c r="AA13" s="339"/>
      <c r="AB13" s="339"/>
      <c r="AC13" s="340"/>
      <c r="AD13" s="348" t="s">
        <v>25</v>
      </c>
      <c r="AE13" s="325" t="s">
        <v>25</v>
      </c>
      <c r="AF13" s="341" t="s">
        <v>19</v>
      </c>
      <c r="AG13" s="325" t="s">
        <v>36</v>
      </c>
      <c r="AH13" s="339" t="s">
        <v>261</v>
      </c>
      <c r="AI13" s="360" t="s">
        <v>343</v>
      </c>
      <c r="AJ13" s="356" t="s">
        <v>38</v>
      </c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7"/>
      <c r="AW13" s="339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39"/>
      <c r="BI13" s="340"/>
      <c r="BJ13" s="30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</row>
    <row r="14" spans="1:206" s="4" customFormat="1" ht="15" customHeight="1" thickBot="1">
      <c r="A14" s="369"/>
      <c r="B14" s="35"/>
      <c r="C14" s="337" t="s">
        <v>32</v>
      </c>
      <c r="D14" s="329"/>
      <c r="E14" s="330"/>
      <c r="F14" s="337" t="s">
        <v>33</v>
      </c>
      <c r="G14" s="329"/>
      <c r="H14" s="329"/>
      <c r="I14" s="330"/>
      <c r="J14" s="338" t="s">
        <v>349</v>
      </c>
      <c r="K14" s="339"/>
      <c r="L14" s="339"/>
      <c r="M14" s="339"/>
      <c r="N14" s="339"/>
      <c r="O14" s="339"/>
      <c r="P14" s="340"/>
      <c r="Q14" s="328" t="s">
        <v>354</v>
      </c>
      <c r="R14" s="329"/>
      <c r="S14" s="330"/>
      <c r="T14" s="328" t="s">
        <v>355</v>
      </c>
      <c r="U14" s="329"/>
      <c r="V14" s="330"/>
      <c r="W14" s="331"/>
      <c r="X14" s="332"/>
      <c r="Y14" s="333"/>
      <c r="Z14" s="326"/>
      <c r="AA14" s="324"/>
      <c r="AB14" s="324"/>
      <c r="AC14" s="344"/>
      <c r="AD14" s="349"/>
      <c r="AE14" s="326"/>
      <c r="AF14" s="342"/>
      <c r="AG14" s="326"/>
      <c r="AH14" s="324"/>
      <c r="AI14" s="374"/>
      <c r="AJ14" s="356" t="s">
        <v>37</v>
      </c>
      <c r="AK14" s="357"/>
      <c r="AL14" s="357"/>
      <c r="AM14" s="357"/>
      <c r="AN14" s="357"/>
      <c r="AO14" s="357"/>
      <c r="AP14" s="357"/>
      <c r="AQ14" s="357"/>
      <c r="AR14" s="357"/>
      <c r="AS14" s="357"/>
      <c r="AT14" s="357"/>
      <c r="AU14" s="357"/>
      <c r="AV14" s="341"/>
      <c r="AW14" s="38" t="s">
        <v>16</v>
      </c>
      <c r="AX14" s="338" t="s">
        <v>502</v>
      </c>
      <c r="AY14" s="362"/>
      <c r="AZ14" s="363"/>
      <c r="BA14" s="338" t="s">
        <v>503</v>
      </c>
      <c r="BB14" s="339"/>
      <c r="BC14" s="340"/>
      <c r="BD14" s="338" t="s">
        <v>504</v>
      </c>
      <c r="BE14" s="339"/>
      <c r="BF14" s="339" t="s">
        <v>505</v>
      </c>
      <c r="BG14" s="340"/>
      <c r="BH14" s="355" t="s">
        <v>506</v>
      </c>
      <c r="BI14" s="344"/>
      <c r="BJ14" s="347" t="s">
        <v>348</v>
      </c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</row>
    <row r="15" spans="1:206" s="4" customFormat="1" ht="15" customHeight="1" thickBot="1">
      <c r="A15" s="370"/>
      <c r="B15" s="36"/>
      <c r="C15" s="331"/>
      <c r="D15" s="332"/>
      <c r="E15" s="333"/>
      <c r="F15" s="331"/>
      <c r="G15" s="332"/>
      <c r="H15" s="332"/>
      <c r="I15" s="333"/>
      <c r="J15" s="326" t="s">
        <v>357</v>
      </c>
      <c r="K15" s="324"/>
      <c r="L15" s="324" t="s">
        <v>350</v>
      </c>
      <c r="M15" s="324" t="s">
        <v>356</v>
      </c>
      <c r="N15" s="324" t="s">
        <v>351</v>
      </c>
      <c r="O15" s="324"/>
      <c r="P15" s="344" t="s">
        <v>352</v>
      </c>
      <c r="Q15" s="331"/>
      <c r="R15" s="332"/>
      <c r="S15" s="333"/>
      <c r="T15" s="331"/>
      <c r="U15" s="332"/>
      <c r="V15" s="333"/>
      <c r="W15" s="331"/>
      <c r="X15" s="332"/>
      <c r="Y15" s="333"/>
      <c r="Z15" s="326"/>
      <c r="AA15" s="324"/>
      <c r="AB15" s="324"/>
      <c r="AC15" s="344"/>
      <c r="AD15" s="349"/>
      <c r="AE15" s="326"/>
      <c r="AF15" s="342"/>
      <c r="AG15" s="326"/>
      <c r="AH15" s="324"/>
      <c r="AI15" s="374"/>
      <c r="AJ15" s="338" t="s">
        <v>257</v>
      </c>
      <c r="AK15" s="339"/>
      <c r="AL15" s="357"/>
      <c r="AM15" s="340"/>
      <c r="AN15" s="325" t="s">
        <v>256</v>
      </c>
      <c r="AO15" s="339"/>
      <c r="AP15" s="357"/>
      <c r="AQ15" s="339"/>
      <c r="AR15" s="360"/>
      <c r="AS15" s="358" t="s">
        <v>345</v>
      </c>
      <c r="AT15" s="361" t="s">
        <v>346</v>
      </c>
      <c r="AU15" s="18"/>
      <c r="AV15" s="371" t="s">
        <v>347</v>
      </c>
      <c r="AW15" s="373" t="s">
        <v>17</v>
      </c>
      <c r="AX15" s="364"/>
      <c r="AY15" s="365"/>
      <c r="AZ15" s="366"/>
      <c r="BA15" s="326"/>
      <c r="BB15" s="324"/>
      <c r="BC15" s="344"/>
      <c r="BD15" s="326"/>
      <c r="BE15" s="324"/>
      <c r="BF15" s="324"/>
      <c r="BG15" s="344"/>
      <c r="BH15" s="355"/>
      <c r="BI15" s="344"/>
      <c r="BJ15" s="353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</row>
    <row r="16" spans="1:206" s="4" customFormat="1" ht="72" customHeight="1" thickTop="1">
      <c r="A16" s="29"/>
      <c r="B16" s="36"/>
      <c r="C16" s="334"/>
      <c r="D16" s="335"/>
      <c r="E16" s="336"/>
      <c r="F16" s="334"/>
      <c r="G16" s="335"/>
      <c r="H16" s="335"/>
      <c r="I16" s="336"/>
      <c r="J16" s="326"/>
      <c r="K16" s="324"/>
      <c r="L16" s="324"/>
      <c r="M16" s="324"/>
      <c r="N16" s="324"/>
      <c r="O16" s="324"/>
      <c r="P16" s="344"/>
      <c r="Q16" s="334"/>
      <c r="R16" s="335"/>
      <c r="S16" s="336"/>
      <c r="T16" s="334"/>
      <c r="U16" s="335"/>
      <c r="V16" s="336"/>
      <c r="W16" s="334"/>
      <c r="X16" s="335"/>
      <c r="Y16" s="336"/>
      <c r="Z16" s="37" t="s">
        <v>34</v>
      </c>
      <c r="AA16" s="345" t="s">
        <v>35</v>
      </c>
      <c r="AB16" s="346"/>
      <c r="AC16" s="347"/>
      <c r="AD16" s="349"/>
      <c r="AE16" s="326"/>
      <c r="AF16" s="343"/>
      <c r="AG16" s="327"/>
      <c r="AH16" s="376"/>
      <c r="AI16" s="375"/>
      <c r="AJ16" s="94" t="s">
        <v>254</v>
      </c>
      <c r="AK16" s="19" t="s">
        <v>255</v>
      </c>
      <c r="AL16" s="39" t="s">
        <v>260</v>
      </c>
      <c r="AM16" s="26" t="s">
        <v>18</v>
      </c>
      <c r="AN16" s="27" t="s">
        <v>254</v>
      </c>
      <c r="AO16" s="19" t="s">
        <v>255</v>
      </c>
      <c r="AP16" s="39" t="s">
        <v>259</v>
      </c>
      <c r="AQ16" s="33" t="s">
        <v>18</v>
      </c>
      <c r="AR16" s="40" t="s">
        <v>344</v>
      </c>
      <c r="AS16" s="359"/>
      <c r="AT16" s="355"/>
      <c r="AU16" s="21"/>
      <c r="AV16" s="372"/>
      <c r="AW16" s="373"/>
      <c r="AX16" s="37" t="s">
        <v>27</v>
      </c>
      <c r="AY16" s="21" t="s">
        <v>253</v>
      </c>
      <c r="AZ16" s="23" t="s">
        <v>346</v>
      </c>
      <c r="BA16" s="37" t="s">
        <v>28</v>
      </c>
      <c r="BB16" s="21" t="s">
        <v>253</v>
      </c>
      <c r="BC16" s="23" t="s">
        <v>346</v>
      </c>
      <c r="BD16" s="37" t="s">
        <v>29</v>
      </c>
      <c r="BE16" s="21" t="s">
        <v>253</v>
      </c>
      <c r="BF16" s="34" t="s">
        <v>30</v>
      </c>
      <c r="BG16" s="23" t="s">
        <v>253</v>
      </c>
      <c r="BH16" s="33" t="s">
        <v>31</v>
      </c>
      <c r="BI16" s="23" t="s">
        <v>253</v>
      </c>
      <c r="BJ16" s="354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</row>
    <row r="17" spans="1:206" s="4" customFormat="1">
      <c r="A17" s="24"/>
      <c r="B17" s="36"/>
      <c r="C17" s="24"/>
      <c r="D17" s="41"/>
      <c r="E17" s="42"/>
      <c r="F17" s="24"/>
      <c r="G17" s="41"/>
      <c r="H17" s="41"/>
      <c r="I17" s="42"/>
      <c r="J17" s="28"/>
      <c r="K17" s="22"/>
      <c r="L17" s="22"/>
      <c r="M17" s="22"/>
      <c r="N17" s="22"/>
      <c r="O17" s="22"/>
      <c r="P17" s="62"/>
      <c r="Q17" s="24"/>
      <c r="R17" s="41"/>
      <c r="S17" s="42"/>
      <c r="T17" s="24"/>
      <c r="U17" s="41"/>
      <c r="V17" s="42"/>
      <c r="W17" s="24"/>
      <c r="X17" s="41"/>
      <c r="Y17" s="42"/>
      <c r="Z17" s="63"/>
      <c r="AA17" s="64"/>
      <c r="AB17" s="65"/>
      <c r="AC17" s="66"/>
      <c r="AD17" s="65"/>
      <c r="AE17" s="28"/>
      <c r="AF17" s="43"/>
      <c r="AG17" s="28"/>
      <c r="AH17" s="22"/>
      <c r="AI17" s="20"/>
      <c r="AJ17" s="95"/>
      <c r="AK17" s="20"/>
      <c r="AL17" s="67"/>
      <c r="AM17" s="31"/>
      <c r="AN17" s="28"/>
      <c r="AO17" s="20"/>
      <c r="AP17" s="67"/>
      <c r="AQ17" s="68"/>
      <c r="AR17" s="20"/>
      <c r="AS17" s="69"/>
      <c r="AT17" s="68"/>
      <c r="AU17" s="22"/>
      <c r="AV17" s="70"/>
      <c r="AW17" s="71"/>
      <c r="AX17" s="72"/>
      <c r="AY17" s="22"/>
      <c r="AZ17" s="62"/>
      <c r="BA17" s="72"/>
      <c r="BB17" s="22"/>
      <c r="BC17" s="62"/>
      <c r="BD17" s="72"/>
      <c r="BE17" s="22"/>
      <c r="BF17" s="73"/>
      <c r="BG17" s="62"/>
      <c r="BH17" s="74"/>
      <c r="BI17" s="62"/>
      <c r="BJ17" s="31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</row>
    <row r="18" spans="1:206" ht="68.25">
      <c r="A18" s="75"/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102" t="s">
        <v>147</v>
      </c>
      <c r="AE18" s="44" t="s">
        <v>40</v>
      </c>
      <c r="AF18" s="78"/>
      <c r="AG18" s="45">
        <f>SUM(AG19:AG713)</f>
        <v>6269598.898000001</v>
      </c>
      <c r="AH18" s="45">
        <f>SUM(AH19:AH713)</f>
        <v>7909608.7999999989</v>
      </c>
      <c r="AI18" s="45">
        <f>SUM(AI19:AI713)</f>
        <v>8356416.6999999965</v>
      </c>
      <c r="AJ18" s="96">
        <f>SUM(AJ19:AJ713)</f>
        <v>8121132.5999999987</v>
      </c>
      <c r="AK18" s="96">
        <f t="shared" ref="AK18:BH18" si="0">SUM(AK19:AK713)</f>
        <v>0</v>
      </c>
      <c r="AL18" s="96">
        <f t="shared" si="0"/>
        <v>8121132.5999999987</v>
      </c>
      <c r="AM18" s="96">
        <f t="shared" si="0"/>
        <v>0</v>
      </c>
      <c r="AN18" s="96">
        <f t="shared" si="0"/>
        <v>1062397.9099999997</v>
      </c>
      <c r="AO18" s="96">
        <f t="shared" si="0"/>
        <v>0</v>
      </c>
      <c r="AP18" s="96">
        <f t="shared" si="0"/>
        <v>1062397.9099999997</v>
      </c>
      <c r="AQ18" s="96">
        <f t="shared" si="0"/>
        <v>0</v>
      </c>
      <c r="AR18" s="96">
        <f t="shared" si="0"/>
        <v>0</v>
      </c>
      <c r="AS18" s="96">
        <f t="shared" si="0"/>
        <v>9183530.5099999998</v>
      </c>
      <c r="AT18" s="96">
        <f t="shared" si="0"/>
        <v>0</v>
      </c>
      <c r="AU18" s="96">
        <f t="shared" si="0"/>
        <v>0</v>
      </c>
      <c r="AV18" s="96">
        <f t="shared" si="0"/>
        <v>0</v>
      </c>
      <c r="AW18" s="96">
        <f t="shared" si="0"/>
        <v>0</v>
      </c>
      <c r="AX18" s="96">
        <f t="shared" si="0"/>
        <v>0</v>
      </c>
      <c r="AY18" s="96">
        <f t="shared" si="0"/>
        <v>7928302.0999999987</v>
      </c>
      <c r="AZ18" s="96">
        <f t="shared" si="0"/>
        <v>0</v>
      </c>
      <c r="BA18" s="96">
        <f t="shared" si="0"/>
        <v>0</v>
      </c>
      <c r="BB18" s="96">
        <f t="shared" si="0"/>
        <v>7928302.0999999987</v>
      </c>
      <c r="BC18" s="96">
        <f t="shared" si="0"/>
        <v>0</v>
      </c>
      <c r="BD18" s="96">
        <f t="shared" si="0"/>
        <v>0</v>
      </c>
      <c r="BE18" s="96">
        <f t="shared" si="0"/>
        <v>7928302.0999999987</v>
      </c>
      <c r="BF18" s="96">
        <f t="shared" si="0"/>
        <v>0</v>
      </c>
      <c r="BG18" s="96">
        <f t="shared" si="0"/>
        <v>7928302.0999999987</v>
      </c>
      <c r="BH18" s="96">
        <f t="shared" si="0"/>
        <v>0</v>
      </c>
      <c r="BI18" s="45">
        <f>SUM(BI19:BI713)</f>
        <v>7928302.0999999987</v>
      </c>
      <c r="BJ18" s="78"/>
    </row>
    <row r="19" spans="1:206" ht="45.75">
      <c r="A19" s="75"/>
      <c r="B19" s="7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156" t="s">
        <v>320</v>
      </c>
      <c r="AE19" s="46" t="s">
        <v>41</v>
      </c>
      <c r="AF19" s="80"/>
      <c r="AG19" s="81"/>
      <c r="AH19" s="81"/>
      <c r="AI19" s="81"/>
      <c r="AJ19" s="97"/>
      <c r="AK19" s="82"/>
      <c r="AL19" s="82">
        <f t="shared" ref="AL19:AL129" si="1">AJ19+AK19</f>
        <v>0</v>
      </c>
      <c r="AM19" s="82"/>
      <c r="AN19" s="82"/>
      <c r="AO19" s="82"/>
      <c r="AP19" s="45">
        <f t="shared" ref="AP19:AP129" si="2">AN19+AO19</f>
        <v>0</v>
      </c>
      <c r="AQ19" s="82"/>
      <c r="AR19" s="82"/>
      <c r="AS19" s="45">
        <f t="shared" ref="AS19:AS129" si="3">AL19+AP19</f>
        <v>0</v>
      </c>
      <c r="AT19" s="90"/>
      <c r="AU19" s="90"/>
      <c r="AV19" s="90"/>
      <c r="AW19" s="90"/>
      <c r="AX19" s="90"/>
      <c r="AY19" s="82">
        <v>0</v>
      </c>
      <c r="AZ19" s="90"/>
      <c r="BA19" s="90"/>
      <c r="BB19" s="82">
        <v>0</v>
      </c>
      <c r="BC19" s="90"/>
      <c r="BD19" s="90"/>
      <c r="BE19" s="82">
        <v>0</v>
      </c>
      <c r="BF19" s="90"/>
      <c r="BG19" s="82">
        <v>0</v>
      </c>
      <c r="BH19" s="90"/>
      <c r="BI19" s="82">
        <v>0</v>
      </c>
      <c r="BJ19" s="80"/>
    </row>
    <row r="20" spans="1:206" ht="45.75">
      <c r="A20" s="75"/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156" t="s">
        <v>113</v>
      </c>
      <c r="AE20" s="46"/>
      <c r="AF20" s="80"/>
      <c r="AG20" s="81"/>
      <c r="AH20" s="81"/>
      <c r="AI20" s="81"/>
      <c r="AJ20" s="97"/>
      <c r="AK20" s="82"/>
      <c r="AL20" s="82"/>
      <c r="AM20" s="82"/>
      <c r="AN20" s="82"/>
      <c r="AO20" s="82"/>
      <c r="AP20" s="45"/>
      <c r="AQ20" s="82"/>
      <c r="AR20" s="82"/>
      <c r="AS20" s="45"/>
      <c r="AT20" s="90"/>
      <c r="AU20" s="90"/>
      <c r="AV20" s="90"/>
      <c r="AW20" s="90"/>
      <c r="AX20" s="90"/>
      <c r="AY20" s="82"/>
      <c r="AZ20" s="90"/>
      <c r="BA20" s="90"/>
      <c r="BB20" s="82"/>
      <c r="BC20" s="90"/>
      <c r="BD20" s="90"/>
      <c r="BE20" s="82"/>
      <c r="BF20" s="90"/>
      <c r="BG20" s="82"/>
      <c r="BH20" s="90"/>
      <c r="BI20" s="82"/>
      <c r="BJ20" s="80"/>
    </row>
    <row r="21" spans="1:206" ht="57">
      <c r="A21" s="75"/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156" t="s">
        <v>0</v>
      </c>
      <c r="AE21" s="47" t="s">
        <v>42</v>
      </c>
      <c r="AF21" s="80"/>
      <c r="AG21" s="81"/>
      <c r="AH21" s="81"/>
      <c r="AI21" s="81"/>
      <c r="AJ21" s="97"/>
      <c r="AK21" s="82"/>
      <c r="AL21" s="82">
        <f t="shared" si="1"/>
        <v>0</v>
      </c>
      <c r="AM21" s="82"/>
      <c r="AN21" s="82"/>
      <c r="AO21" s="82"/>
      <c r="AP21" s="45">
        <f t="shared" si="2"/>
        <v>0</v>
      </c>
      <c r="AQ21" s="82"/>
      <c r="AR21" s="82"/>
      <c r="AS21" s="45">
        <f t="shared" si="3"/>
        <v>0</v>
      </c>
      <c r="AT21" s="90"/>
      <c r="AU21" s="90"/>
      <c r="AV21" s="90"/>
      <c r="AW21" s="90"/>
      <c r="AX21" s="90"/>
      <c r="AY21" s="82">
        <v>0</v>
      </c>
      <c r="AZ21" s="90"/>
      <c r="BA21" s="90"/>
      <c r="BB21" s="82">
        <v>0</v>
      </c>
      <c r="BC21" s="90"/>
      <c r="BD21" s="90"/>
      <c r="BE21" s="82">
        <v>0</v>
      </c>
      <c r="BF21" s="90"/>
      <c r="BG21" s="82">
        <v>0</v>
      </c>
      <c r="BH21" s="90"/>
      <c r="BI21" s="82">
        <v>0</v>
      </c>
      <c r="BJ21" s="80"/>
    </row>
    <row r="22" spans="1:206" ht="90.75">
      <c r="A22" s="75"/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156" t="s">
        <v>111</v>
      </c>
      <c r="AE22" s="47"/>
      <c r="AF22" s="80"/>
      <c r="AG22" s="81"/>
      <c r="AH22" s="81"/>
      <c r="AI22" s="81"/>
      <c r="AJ22" s="97"/>
      <c r="AK22" s="82"/>
      <c r="AL22" s="82"/>
      <c r="AM22" s="82"/>
      <c r="AN22" s="82"/>
      <c r="AO22" s="82"/>
      <c r="AP22" s="45"/>
      <c r="AQ22" s="82"/>
      <c r="AR22" s="82"/>
      <c r="AS22" s="45"/>
      <c r="AT22" s="90"/>
      <c r="AU22" s="90"/>
      <c r="AV22" s="90"/>
      <c r="AW22" s="90"/>
      <c r="AX22" s="90"/>
      <c r="AY22" s="82"/>
      <c r="AZ22" s="90"/>
      <c r="BA22" s="90"/>
      <c r="BB22" s="82"/>
      <c r="BC22" s="90"/>
      <c r="BD22" s="90"/>
      <c r="BE22" s="82"/>
      <c r="BF22" s="90"/>
      <c r="BG22" s="82"/>
      <c r="BH22" s="90"/>
      <c r="BI22" s="82"/>
      <c r="BJ22" s="80"/>
    </row>
    <row r="23" spans="1:206" ht="90.75">
      <c r="A23" s="75"/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157" t="s">
        <v>112</v>
      </c>
      <c r="AE23" s="47"/>
      <c r="AF23" s="80"/>
      <c r="AG23" s="81"/>
      <c r="AH23" s="81"/>
      <c r="AI23" s="81"/>
      <c r="AJ23" s="97"/>
      <c r="AK23" s="82"/>
      <c r="AL23" s="82"/>
      <c r="AM23" s="82"/>
      <c r="AN23" s="82"/>
      <c r="AO23" s="82"/>
      <c r="AP23" s="45"/>
      <c r="AQ23" s="82"/>
      <c r="AR23" s="82"/>
      <c r="AS23" s="45"/>
      <c r="AT23" s="90"/>
      <c r="AU23" s="90"/>
      <c r="AV23" s="90"/>
      <c r="AW23" s="90"/>
      <c r="AX23" s="90"/>
      <c r="AY23" s="82"/>
      <c r="AZ23" s="90"/>
      <c r="BA23" s="90"/>
      <c r="BB23" s="82"/>
      <c r="BC23" s="90"/>
      <c r="BD23" s="90"/>
      <c r="BE23" s="82"/>
      <c r="BF23" s="90"/>
      <c r="BG23" s="82"/>
      <c r="BH23" s="90"/>
      <c r="BI23" s="82"/>
      <c r="BJ23" s="80"/>
    </row>
    <row r="24" spans="1:206" ht="124.5">
      <c r="A24" s="75"/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158" t="s">
        <v>565</v>
      </c>
      <c r="AE24" s="47"/>
      <c r="AF24" s="80"/>
      <c r="AG24" s="81"/>
      <c r="AH24" s="81"/>
      <c r="AI24" s="81"/>
      <c r="AJ24" s="97"/>
      <c r="AK24" s="82"/>
      <c r="AL24" s="82"/>
      <c r="AM24" s="82"/>
      <c r="AN24" s="82"/>
      <c r="AO24" s="82"/>
      <c r="AP24" s="45"/>
      <c r="AQ24" s="82"/>
      <c r="AR24" s="82"/>
      <c r="AS24" s="45"/>
      <c r="AT24" s="90"/>
      <c r="AU24" s="90"/>
      <c r="AV24" s="90"/>
      <c r="AW24" s="90"/>
      <c r="AX24" s="90"/>
      <c r="AY24" s="82"/>
      <c r="AZ24" s="90"/>
      <c r="BA24" s="90"/>
      <c r="BB24" s="82"/>
      <c r="BC24" s="90"/>
      <c r="BD24" s="90"/>
      <c r="BE24" s="82"/>
      <c r="BF24" s="90"/>
      <c r="BG24" s="82"/>
      <c r="BH24" s="90"/>
      <c r="BI24" s="82"/>
      <c r="BJ24" s="80"/>
    </row>
    <row r="25" spans="1:206" ht="45.75">
      <c r="A25" s="75"/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103" t="s">
        <v>1</v>
      </c>
      <c r="AE25" s="47"/>
      <c r="AF25" s="80"/>
      <c r="AG25" s="81"/>
      <c r="AH25" s="81"/>
      <c r="AI25" s="81"/>
      <c r="AJ25" s="97"/>
      <c r="AK25" s="82"/>
      <c r="AL25" s="82"/>
      <c r="AM25" s="82"/>
      <c r="AN25" s="82"/>
      <c r="AO25" s="82"/>
      <c r="AP25" s="45"/>
      <c r="AQ25" s="82"/>
      <c r="AR25" s="82"/>
      <c r="AS25" s="45"/>
      <c r="AT25" s="90"/>
      <c r="AU25" s="90"/>
      <c r="AV25" s="90"/>
      <c r="AW25" s="90"/>
      <c r="AX25" s="90"/>
      <c r="AY25" s="82"/>
      <c r="AZ25" s="90"/>
      <c r="BA25" s="90"/>
      <c r="BB25" s="82"/>
      <c r="BC25" s="90"/>
      <c r="BD25" s="90"/>
      <c r="BE25" s="82"/>
      <c r="BF25" s="90"/>
      <c r="BG25" s="82"/>
      <c r="BH25" s="90"/>
      <c r="BI25" s="82"/>
      <c r="BJ25" s="80"/>
    </row>
    <row r="26" spans="1:206" ht="39">
      <c r="A26" s="75"/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104" t="s">
        <v>43</v>
      </c>
      <c r="AE26" s="48" t="s">
        <v>43</v>
      </c>
      <c r="AF26" s="80"/>
      <c r="AG26" s="81"/>
      <c r="AH26" s="81"/>
      <c r="AI26" s="81"/>
      <c r="AJ26" s="97"/>
      <c r="AK26" s="82"/>
      <c r="AL26" s="82">
        <f t="shared" si="1"/>
        <v>0</v>
      </c>
      <c r="AM26" s="82"/>
      <c r="AN26" s="82"/>
      <c r="AO26" s="82"/>
      <c r="AP26" s="45">
        <f t="shared" si="2"/>
        <v>0</v>
      </c>
      <c r="AQ26" s="82"/>
      <c r="AR26" s="82"/>
      <c r="AS26" s="45">
        <f t="shared" si="3"/>
        <v>0</v>
      </c>
      <c r="AT26" s="90"/>
      <c r="AU26" s="90"/>
      <c r="AV26" s="90"/>
      <c r="AW26" s="90"/>
      <c r="AX26" s="90"/>
      <c r="AY26" s="82">
        <v>0</v>
      </c>
      <c r="AZ26" s="90"/>
      <c r="BA26" s="90"/>
      <c r="BB26" s="82">
        <v>0</v>
      </c>
      <c r="BC26" s="90"/>
      <c r="BD26" s="90"/>
      <c r="BE26" s="82">
        <v>0</v>
      </c>
      <c r="BF26" s="90"/>
      <c r="BG26" s="82">
        <v>0</v>
      </c>
      <c r="BH26" s="90"/>
      <c r="BI26" s="82">
        <v>0</v>
      </c>
      <c r="BJ26" s="80"/>
    </row>
    <row r="27" spans="1:206" ht="34.5">
      <c r="A27" s="75"/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115" t="s">
        <v>567</v>
      </c>
      <c r="AE27" s="46" t="s">
        <v>44</v>
      </c>
      <c r="AF27" s="80"/>
      <c r="AG27" s="81"/>
      <c r="AH27" s="81"/>
      <c r="AI27" s="81"/>
      <c r="AJ27" s="97"/>
      <c r="AK27" s="82"/>
      <c r="AL27" s="82">
        <f t="shared" si="1"/>
        <v>0</v>
      </c>
      <c r="AM27" s="82"/>
      <c r="AN27" s="82"/>
      <c r="AO27" s="82"/>
      <c r="AP27" s="45">
        <f t="shared" si="2"/>
        <v>0</v>
      </c>
      <c r="AQ27" s="82"/>
      <c r="AR27" s="82"/>
      <c r="AS27" s="45">
        <f t="shared" si="3"/>
        <v>0</v>
      </c>
      <c r="AT27" s="90"/>
      <c r="AU27" s="90"/>
      <c r="AV27" s="90"/>
      <c r="AW27" s="90"/>
      <c r="AX27" s="90"/>
      <c r="AY27" s="82">
        <v>0</v>
      </c>
      <c r="AZ27" s="90"/>
      <c r="BA27" s="90"/>
      <c r="BB27" s="82">
        <v>0</v>
      </c>
      <c r="BC27" s="90"/>
      <c r="BD27" s="90"/>
      <c r="BE27" s="82">
        <v>0</v>
      </c>
      <c r="BF27" s="90"/>
      <c r="BG27" s="82">
        <v>0</v>
      </c>
      <c r="BH27" s="90"/>
      <c r="BI27" s="82">
        <v>0</v>
      </c>
      <c r="BJ27" s="80"/>
    </row>
    <row r="28" spans="1:206" ht="45.75">
      <c r="A28" s="75"/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115" t="s">
        <v>114</v>
      </c>
      <c r="AE28" s="53"/>
      <c r="AF28" s="80"/>
      <c r="AG28" s="81"/>
      <c r="AH28" s="81"/>
      <c r="AI28" s="81"/>
      <c r="AJ28" s="97"/>
      <c r="AK28" s="82"/>
      <c r="AL28" s="82"/>
      <c r="AM28" s="82"/>
      <c r="AN28" s="82"/>
      <c r="AO28" s="82"/>
      <c r="AP28" s="45"/>
      <c r="AQ28" s="82"/>
      <c r="AR28" s="82"/>
      <c r="AS28" s="45"/>
      <c r="AT28" s="90"/>
      <c r="AU28" s="90"/>
      <c r="AV28" s="90"/>
      <c r="AW28" s="90"/>
      <c r="AX28" s="90"/>
      <c r="AY28" s="82"/>
      <c r="AZ28" s="90"/>
      <c r="BA28" s="90"/>
      <c r="BB28" s="82"/>
      <c r="BC28" s="90"/>
      <c r="BD28" s="90"/>
      <c r="BE28" s="82"/>
      <c r="BF28" s="90"/>
      <c r="BG28" s="82"/>
      <c r="BH28" s="90"/>
      <c r="BI28" s="82"/>
      <c r="BJ28" s="80"/>
    </row>
    <row r="29" spans="1:206" ht="68.25">
      <c r="A29" s="75"/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115" t="s">
        <v>154</v>
      </c>
      <c r="AE29" s="53"/>
      <c r="AF29" s="80"/>
      <c r="AG29" s="81"/>
      <c r="AH29" s="81"/>
      <c r="AI29" s="81"/>
      <c r="AJ29" s="97"/>
      <c r="AK29" s="82"/>
      <c r="AL29" s="82"/>
      <c r="AM29" s="82"/>
      <c r="AN29" s="82"/>
      <c r="AO29" s="82"/>
      <c r="AP29" s="45"/>
      <c r="AQ29" s="82"/>
      <c r="AR29" s="82"/>
      <c r="AS29" s="45"/>
      <c r="AT29" s="90"/>
      <c r="AU29" s="90"/>
      <c r="AV29" s="90"/>
      <c r="AW29" s="90"/>
      <c r="AX29" s="90"/>
      <c r="AY29" s="82"/>
      <c r="AZ29" s="90"/>
      <c r="BA29" s="90"/>
      <c r="BB29" s="82"/>
      <c r="BC29" s="90"/>
      <c r="BD29" s="90"/>
      <c r="BE29" s="82"/>
      <c r="BF29" s="90"/>
      <c r="BG29" s="82"/>
      <c r="BH29" s="90"/>
      <c r="BI29" s="82"/>
      <c r="BJ29" s="80"/>
    </row>
    <row r="30" spans="1:206" ht="34.5">
      <c r="A30" s="75"/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115" t="s">
        <v>566</v>
      </c>
      <c r="AE30" s="53"/>
      <c r="AF30" s="80"/>
      <c r="AG30" s="81"/>
      <c r="AH30" s="81"/>
      <c r="AI30" s="81"/>
      <c r="AJ30" s="97"/>
      <c r="AK30" s="82"/>
      <c r="AL30" s="82"/>
      <c r="AM30" s="82"/>
      <c r="AN30" s="82"/>
      <c r="AO30" s="82"/>
      <c r="AP30" s="45"/>
      <c r="AQ30" s="82"/>
      <c r="AR30" s="82"/>
      <c r="AS30" s="45"/>
      <c r="AT30" s="90"/>
      <c r="AU30" s="90"/>
      <c r="AV30" s="90"/>
      <c r="AW30" s="90"/>
      <c r="AX30" s="90"/>
      <c r="AY30" s="82"/>
      <c r="AZ30" s="90"/>
      <c r="BA30" s="90"/>
      <c r="BB30" s="82"/>
      <c r="BC30" s="90"/>
      <c r="BD30" s="90"/>
      <c r="BE30" s="82"/>
      <c r="BF30" s="90"/>
      <c r="BG30" s="82"/>
      <c r="BH30" s="90"/>
      <c r="BI30" s="82"/>
      <c r="BJ30" s="80"/>
    </row>
    <row r="31" spans="1:206" ht="77.25" customHeight="1">
      <c r="A31" s="75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159" t="s">
        <v>205</v>
      </c>
      <c r="AE31" s="46"/>
      <c r="AF31" s="80"/>
      <c r="AG31" s="81"/>
      <c r="AH31" s="81"/>
      <c r="AI31" s="81"/>
      <c r="AJ31" s="97"/>
      <c r="AK31" s="82"/>
      <c r="AL31" s="82">
        <f t="shared" si="1"/>
        <v>0</v>
      </c>
      <c r="AM31" s="82"/>
      <c r="AN31" s="82"/>
      <c r="AO31" s="82"/>
      <c r="AP31" s="45">
        <f t="shared" si="2"/>
        <v>0</v>
      </c>
      <c r="AQ31" s="82"/>
      <c r="AR31" s="82"/>
      <c r="AS31" s="45">
        <f t="shared" si="3"/>
        <v>0</v>
      </c>
      <c r="AT31" s="90"/>
      <c r="AU31" s="90"/>
      <c r="AV31" s="90"/>
      <c r="AW31" s="90"/>
      <c r="AX31" s="90"/>
      <c r="AY31" s="82">
        <v>0</v>
      </c>
      <c r="AZ31" s="90"/>
      <c r="BA31" s="90"/>
      <c r="BB31" s="82">
        <v>0</v>
      </c>
      <c r="BC31" s="90"/>
      <c r="BD31" s="90"/>
      <c r="BE31" s="82">
        <v>0</v>
      </c>
      <c r="BF31" s="90"/>
      <c r="BG31" s="82">
        <v>0</v>
      </c>
      <c r="BH31" s="90"/>
      <c r="BI31" s="82">
        <v>0</v>
      </c>
      <c r="BJ31" s="80"/>
    </row>
    <row r="32" spans="1:206" ht="77.25" customHeight="1">
      <c r="A32" s="75"/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103" t="s">
        <v>155</v>
      </c>
      <c r="AE32" s="150"/>
      <c r="AF32" s="80"/>
      <c r="AG32" s="81"/>
      <c r="AH32" s="81"/>
      <c r="AI32" s="81"/>
      <c r="AJ32" s="97"/>
      <c r="AK32" s="82"/>
      <c r="AL32" s="82">
        <f t="shared" si="1"/>
        <v>0</v>
      </c>
      <c r="AM32" s="82"/>
      <c r="AN32" s="82"/>
      <c r="AO32" s="82"/>
      <c r="AP32" s="45">
        <f t="shared" si="2"/>
        <v>0</v>
      </c>
      <c r="AQ32" s="82"/>
      <c r="AR32" s="82"/>
      <c r="AS32" s="45">
        <f t="shared" si="3"/>
        <v>0</v>
      </c>
      <c r="AT32" s="90"/>
      <c r="AU32" s="90"/>
      <c r="AV32" s="90"/>
      <c r="AW32" s="90"/>
      <c r="AX32" s="90"/>
      <c r="AY32" s="82">
        <v>0</v>
      </c>
      <c r="AZ32" s="90"/>
      <c r="BA32" s="90"/>
      <c r="BB32" s="82">
        <v>0</v>
      </c>
      <c r="BC32" s="90"/>
      <c r="BD32" s="90"/>
      <c r="BE32" s="82">
        <v>0</v>
      </c>
      <c r="BF32" s="90"/>
      <c r="BG32" s="82">
        <v>0</v>
      </c>
      <c r="BH32" s="90"/>
      <c r="BI32" s="82">
        <v>0</v>
      </c>
      <c r="BJ32" s="80"/>
    </row>
    <row r="33" spans="1:62" ht="49.5" customHeight="1">
      <c r="A33" s="75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105" t="s">
        <v>46</v>
      </c>
      <c r="AE33" s="49" t="s">
        <v>46</v>
      </c>
      <c r="AF33" s="80"/>
      <c r="AG33" s="81"/>
      <c r="AH33" s="81"/>
      <c r="AI33" s="81"/>
      <c r="AJ33" s="97"/>
      <c r="AK33" s="82"/>
      <c r="AL33" s="82">
        <f t="shared" si="1"/>
        <v>0</v>
      </c>
      <c r="AM33" s="82"/>
      <c r="AN33" s="82"/>
      <c r="AO33" s="82"/>
      <c r="AP33" s="45">
        <f t="shared" si="2"/>
        <v>0</v>
      </c>
      <c r="AQ33" s="82"/>
      <c r="AR33" s="82"/>
      <c r="AS33" s="45">
        <f t="shared" si="3"/>
        <v>0</v>
      </c>
      <c r="AT33" s="90"/>
      <c r="AU33" s="90"/>
      <c r="AV33" s="90"/>
      <c r="AW33" s="90"/>
      <c r="AX33" s="90"/>
      <c r="AY33" s="82">
        <v>0</v>
      </c>
      <c r="AZ33" s="90"/>
      <c r="BA33" s="90"/>
      <c r="BB33" s="82">
        <v>0</v>
      </c>
      <c r="BC33" s="90"/>
      <c r="BD33" s="90"/>
      <c r="BE33" s="82">
        <v>0</v>
      </c>
      <c r="BF33" s="90"/>
      <c r="BG33" s="82">
        <v>0</v>
      </c>
      <c r="BH33" s="90"/>
      <c r="BI33" s="82">
        <v>0</v>
      </c>
      <c r="BJ33" s="80"/>
    </row>
    <row r="34" spans="1:62" ht="34.5">
      <c r="A34" s="75"/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106" t="s">
        <v>156</v>
      </c>
      <c r="AE34" s="46" t="s">
        <v>478</v>
      </c>
      <c r="AF34" s="80"/>
      <c r="AG34" s="81"/>
      <c r="AH34" s="81"/>
      <c r="AI34" s="81"/>
      <c r="AJ34" s="97"/>
      <c r="AK34" s="82"/>
      <c r="AL34" s="82">
        <f t="shared" si="1"/>
        <v>0</v>
      </c>
      <c r="AM34" s="82"/>
      <c r="AN34" s="82"/>
      <c r="AO34" s="82"/>
      <c r="AP34" s="45">
        <f t="shared" si="2"/>
        <v>0</v>
      </c>
      <c r="AQ34" s="82"/>
      <c r="AR34" s="82"/>
      <c r="AS34" s="45">
        <f t="shared" si="3"/>
        <v>0</v>
      </c>
      <c r="AT34" s="90"/>
      <c r="AU34" s="90"/>
      <c r="AV34" s="90"/>
      <c r="AW34" s="90"/>
      <c r="AX34" s="90"/>
      <c r="AY34" s="82">
        <v>0</v>
      </c>
      <c r="AZ34" s="90"/>
      <c r="BA34" s="90"/>
      <c r="BB34" s="82">
        <v>0</v>
      </c>
      <c r="BC34" s="90"/>
      <c r="BD34" s="90"/>
      <c r="BE34" s="82">
        <v>0</v>
      </c>
      <c r="BF34" s="90"/>
      <c r="BG34" s="82">
        <v>0</v>
      </c>
      <c r="BH34" s="90"/>
      <c r="BI34" s="82">
        <v>0</v>
      </c>
      <c r="BJ34" s="80"/>
    </row>
    <row r="35" spans="1:62" ht="57">
      <c r="A35" s="75"/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107" t="s">
        <v>2</v>
      </c>
      <c r="AE35" s="46" t="s">
        <v>479</v>
      </c>
      <c r="AF35" s="80"/>
      <c r="AG35" s="81"/>
      <c r="AH35" s="81"/>
      <c r="AI35" s="81"/>
      <c r="AJ35" s="97"/>
      <c r="AK35" s="82"/>
      <c r="AL35" s="82">
        <f t="shared" si="1"/>
        <v>0</v>
      </c>
      <c r="AM35" s="82"/>
      <c r="AN35" s="82"/>
      <c r="AO35" s="82"/>
      <c r="AP35" s="45">
        <f t="shared" si="2"/>
        <v>0</v>
      </c>
      <c r="AQ35" s="82"/>
      <c r="AR35" s="82"/>
      <c r="AS35" s="45">
        <f t="shared" si="3"/>
        <v>0</v>
      </c>
      <c r="AT35" s="90"/>
      <c r="AU35" s="90"/>
      <c r="AV35" s="90"/>
      <c r="AW35" s="90"/>
      <c r="AX35" s="90"/>
      <c r="AY35" s="82">
        <v>0</v>
      </c>
      <c r="AZ35" s="90"/>
      <c r="BA35" s="90"/>
      <c r="BB35" s="82">
        <v>0</v>
      </c>
      <c r="BC35" s="90"/>
      <c r="BD35" s="90"/>
      <c r="BE35" s="82">
        <v>0</v>
      </c>
      <c r="BF35" s="90"/>
      <c r="BG35" s="82">
        <v>0</v>
      </c>
      <c r="BH35" s="90"/>
      <c r="BI35" s="82">
        <v>0</v>
      </c>
      <c r="BJ35" s="80"/>
    </row>
    <row r="36" spans="1:62" ht="57">
      <c r="A36" s="75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108" t="s">
        <v>157</v>
      </c>
      <c r="AE36" s="46"/>
      <c r="AF36" s="80"/>
      <c r="AG36" s="81"/>
      <c r="AH36" s="81"/>
      <c r="AI36" s="81"/>
      <c r="AJ36" s="97"/>
      <c r="AK36" s="82"/>
      <c r="AL36" s="82"/>
      <c r="AM36" s="82"/>
      <c r="AN36" s="82"/>
      <c r="AO36" s="82"/>
      <c r="AP36" s="45"/>
      <c r="AQ36" s="82"/>
      <c r="AR36" s="82"/>
      <c r="AS36" s="45"/>
      <c r="AT36" s="90"/>
      <c r="AU36" s="90"/>
      <c r="AV36" s="90"/>
      <c r="AW36" s="90"/>
      <c r="AX36" s="90"/>
      <c r="AY36" s="82"/>
      <c r="AZ36" s="90"/>
      <c r="BA36" s="90"/>
      <c r="BB36" s="82"/>
      <c r="BC36" s="90"/>
      <c r="BD36" s="90"/>
      <c r="BE36" s="82"/>
      <c r="BF36" s="90"/>
      <c r="BG36" s="82"/>
      <c r="BH36" s="90"/>
      <c r="BI36" s="82"/>
      <c r="BJ36" s="80"/>
    </row>
    <row r="37" spans="1:62" ht="34.5">
      <c r="A37" s="75"/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108" t="s">
        <v>568</v>
      </c>
      <c r="AE37" s="46"/>
      <c r="AF37" s="80"/>
      <c r="AG37" s="81"/>
      <c r="AH37" s="81"/>
      <c r="AI37" s="81"/>
      <c r="AJ37" s="97"/>
      <c r="AK37" s="82"/>
      <c r="AL37" s="82"/>
      <c r="AM37" s="82"/>
      <c r="AN37" s="82"/>
      <c r="AO37" s="82"/>
      <c r="AP37" s="45"/>
      <c r="AQ37" s="82"/>
      <c r="AR37" s="82"/>
      <c r="AS37" s="45"/>
      <c r="AT37" s="90"/>
      <c r="AU37" s="90"/>
      <c r="AV37" s="90"/>
      <c r="AW37" s="90"/>
      <c r="AX37" s="90"/>
      <c r="AY37" s="82"/>
      <c r="AZ37" s="90"/>
      <c r="BA37" s="90"/>
      <c r="BB37" s="82"/>
      <c r="BC37" s="90"/>
      <c r="BD37" s="90"/>
      <c r="BE37" s="82"/>
      <c r="BF37" s="90"/>
      <c r="BG37" s="82"/>
      <c r="BH37" s="90"/>
      <c r="BI37" s="82"/>
      <c r="BJ37" s="80"/>
    </row>
    <row r="38" spans="1:62" ht="45.75">
      <c r="A38" s="75"/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108" t="s">
        <v>158</v>
      </c>
      <c r="AE38" s="46"/>
      <c r="AF38" s="80"/>
      <c r="AG38" s="81"/>
      <c r="AH38" s="81"/>
      <c r="AI38" s="81"/>
      <c r="AJ38" s="97"/>
      <c r="AK38" s="82"/>
      <c r="AL38" s="82"/>
      <c r="AM38" s="82"/>
      <c r="AN38" s="82"/>
      <c r="AO38" s="82"/>
      <c r="AP38" s="45"/>
      <c r="AQ38" s="82"/>
      <c r="AR38" s="82"/>
      <c r="AS38" s="45"/>
      <c r="AT38" s="90"/>
      <c r="AU38" s="90"/>
      <c r="AV38" s="90"/>
      <c r="AW38" s="90"/>
      <c r="AX38" s="90"/>
      <c r="AY38" s="82"/>
      <c r="AZ38" s="90"/>
      <c r="BA38" s="90"/>
      <c r="BB38" s="82"/>
      <c r="BC38" s="90"/>
      <c r="BD38" s="90"/>
      <c r="BE38" s="82"/>
      <c r="BF38" s="90"/>
      <c r="BG38" s="82"/>
      <c r="BH38" s="90"/>
      <c r="BI38" s="82"/>
      <c r="BJ38" s="80"/>
    </row>
    <row r="39" spans="1:62" ht="57">
      <c r="A39" s="75"/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102" t="s">
        <v>570</v>
      </c>
      <c r="AE39" s="44" t="s">
        <v>480</v>
      </c>
      <c r="AF39" s="80"/>
      <c r="AG39" s="81">
        <v>6998.7</v>
      </c>
      <c r="AH39" s="81">
        <v>0</v>
      </c>
      <c r="AI39" s="81">
        <v>0</v>
      </c>
      <c r="AJ39" s="97">
        <v>0</v>
      </c>
      <c r="AK39" s="82"/>
      <c r="AL39" s="82">
        <f t="shared" si="1"/>
        <v>0</v>
      </c>
      <c r="AM39" s="82"/>
      <c r="AN39" s="82">
        <v>0</v>
      </c>
      <c r="AO39" s="82"/>
      <c r="AP39" s="45">
        <f t="shared" si="2"/>
        <v>0</v>
      </c>
      <c r="AQ39" s="82"/>
      <c r="AR39" s="82"/>
      <c r="AS39" s="45">
        <f t="shared" si="3"/>
        <v>0</v>
      </c>
      <c r="AT39" s="90"/>
      <c r="AU39" s="90"/>
      <c r="AV39" s="90"/>
      <c r="AW39" s="90"/>
      <c r="AX39" s="90"/>
      <c r="AY39" s="82">
        <v>0</v>
      </c>
      <c r="AZ39" s="90"/>
      <c r="BA39" s="90"/>
      <c r="BB39" s="82">
        <v>0</v>
      </c>
      <c r="BC39" s="90"/>
      <c r="BD39" s="90"/>
      <c r="BE39" s="82">
        <v>0</v>
      </c>
      <c r="BF39" s="90"/>
      <c r="BG39" s="82">
        <v>0</v>
      </c>
      <c r="BH39" s="90"/>
      <c r="BI39" s="82">
        <v>0</v>
      </c>
      <c r="BJ39" s="80"/>
    </row>
    <row r="40" spans="1:62" ht="45.75">
      <c r="A40" s="75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106" t="s">
        <v>569</v>
      </c>
      <c r="AE40" s="46" t="s">
        <v>20</v>
      </c>
      <c r="AF40" s="80"/>
      <c r="AG40" s="81"/>
      <c r="AH40" s="81"/>
      <c r="AI40" s="81"/>
      <c r="AJ40" s="97"/>
      <c r="AK40" s="82"/>
      <c r="AL40" s="82">
        <f t="shared" si="1"/>
        <v>0</v>
      </c>
      <c r="AM40" s="82"/>
      <c r="AN40" s="82"/>
      <c r="AO40" s="82"/>
      <c r="AP40" s="45">
        <f t="shared" si="2"/>
        <v>0</v>
      </c>
      <c r="AQ40" s="82"/>
      <c r="AR40" s="82"/>
      <c r="AS40" s="45">
        <f t="shared" si="3"/>
        <v>0</v>
      </c>
      <c r="AT40" s="90"/>
      <c r="AU40" s="90"/>
      <c r="AV40" s="90"/>
      <c r="AW40" s="90"/>
      <c r="AX40" s="90"/>
      <c r="AY40" s="82">
        <v>0</v>
      </c>
      <c r="AZ40" s="90"/>
      <c r="BA40" s="90"/>
      <c r="BB40" s="82">
        <v>0</v>
      </c>
      <c r="BC40" s="90"/>
      <c r="BD40" s="90"/>
      <c r="BE40" s="82">
        <v>0</v>
      </c>
      <c r="BF40" s="90"/>
      <c r="BG40" s="82">
        <v>0</v>
      </c>
      <c r="BH40" s="90"/>
      <c r="BI40" s="82">
        <v>0</v>
      </c>
      <c r="BJ40" s="80"/>
    </row>
    <row r="41" spans="1:62" ht="36">
      <c r="A41" s="75"/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9" t="s">
        <v>87</v>
      </c>
      <c r="AE41" s="79" t="s">
        <v>87</v>
      </c>
      <c r="AF41" s="80"/>
      <c r="AG41" s="81"/>
      <c r="AH41" s="81"/>
      <c r="AI41" s="81"/>
      <c r="AJ41" s="97"/>
      <c r="AK41" s="82"/>
      <c r="AL41" s="82">
        <f t="shared" si="1"/>
        <v>0</v>
      </c>
      <c r="AM41" s="82"/>
      <c r="AN41" s="82"/>
      <c r="AO41" s="82"/>
      <c r="AP41" s="45">
        <f t="shared" si="2"/>
        <v>0</v>
      </c>
      <c r="AQ41" s="82"/>
      <c r="AR41" s="82"/>
      <c r="AS41" s="45">
        <f t="shared" si="3"/>
        <v>0</v>
      </c>
      <c r="AT41" s="90"/>
      <c r="AU41" s="90"/>
      <c r="AV41" s="90"/>
      <c r="AW41" s="90"/>
      <c r="AX41" s="90"/>
      <c r="AY41" s="82">
        <v>0</v>
      </c>
      <c r="AZ41" s="90"/>
      <c r="BA41" s="90"/>
      <c r="BB41" s="82">
        <v>0</v>
      </c>
      <c r="BC41" s="90"/>
      <c r="BD41" s="90"/>
      <c r="BE41" s="82">
        <v>0</v>
      </c>
      <c r="BF41" s="90"/>
      <c r="BG41" s="82">
        <v>0</v>
      </c>
      <c r="BH41" s="90"/>
      <c r="BI41" s="82">
        <v>0</v>
      </c>
      <c r="BJ41" s="80"/>
    </row>
    <row r="42" spans="1:62">
      <c r="A42" s="75"/>
      <c r="B42" s="75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46" t="s">
        <v>216</v>
      </c>
      <c r="AE42" s="46" t="s">
        <v>479</v>
      </c>
      <c r="AF42" s="80"/>
      <c r="AG42" s="81"/>
      <c r="AH42" s="81"/>
      <c r="AI42" s="81"/>
      <c r="AJ42" s="97"/>
      <c r="AK42" s="82"/>
      <c r="AL42" s="82">
        <f t="shared" si="1"/>
        <v>0</v>
      </c>
      <c r="AM42" s="82"/>
      <c r="AN42" s="82"/>
      <c r="AO42" s="82"/>
      <c r="AP42" s="45">
        <f t="shared" si="2"/>
        <v>0</v>
      </c>
      <c r="AQ42" s="82"/>
      <c r="AR42" s="82"/>
      <c r="AS42" s="45">
        <f t="shared" si="3"/>
        <v>0</v>
      </c>
      <c r="AT42" s="90"/>
      <c r="AU42" s="90"/>
      <c r="AV42" s="90"/>
      <c r="AW42" s="90"/>
      <c r="AX42" s="90"/>
      <c r="AY42" s="82">
        <v>0</v>
      </c>
      <c r="AZ42" s="90"/>
      <c r="BA42" s="90"/>
      <c r="BB42" s="82">
        <v>0</v>
      </c>
      <c r="BC42" s="90"/>
      <c r="BD42" s="90"/>
      <c r="BE42" s="82">
        <v>0</v>
      </c>
      <c r="BF42" s="90"/>
      <c r="BG42" s="82">
        <v>0</v>
      </c>
      <c r="BH42" s="90"/>
      <c r="BI42" s="82">
        <v>0</v>
      </c>
      <c r="BJ42" s="80"/>
    </row>
    <row r="43" spans="1:62" ht="36">
      <c r="A43" s="75"/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9" t="s">
        <v>87</v>
      </c>
      <c r="AE43" s="79" t="s">
        <v>87</v>
      </c>
      <c r="AF43" s="80"/>
      <c r="AG43" s="81"/>
      <c r="AH43" s="81"/>
      <c r="AI43" s="81"/>
      <c r="AJ43" s="97"/>
      <c r="AK43" s="82"/>
      <c r="AL43" s="82">
        <f t="shared" si="1"/>
        <v>0</v>
      </c>
      <c r="AM43" s="82"/>
      <c r="AN43" s="82"/>
      <c r="AO43" s="82"/>
      <c r="AP43" s="45">
        <f t="shared" si="2"/>
        <v>0</v>
      </c>
      <c r="AQ43" s="82"/>
      <c r="AR43" s="82"/>
      <c r="AS43" s="45">
        <f t="shared" si="3"/>
        <v>0</v>
      </c>
      <c r="AT43" s="90"/>
      <c r="AU43" s="90"/>
      <c r="AV43" s="90"/>
      <c r="AW43" s="90"/>
      <c r="AX43" s="90"/>
      <c r="AY43" s="82">
        <v>0</v>
      </c>
      <c r="AZ43" s="90"/>
      <c r="BA43" s="90"/>
      <c r="BB43" s="82">
        <v>0</v>
      </c>
      <c r="BC43" s="90"/>
      <c r="BD43" s="90"/>
      <c r="BE43" s="82">
        <v>0</v>
      </c>
      <c r="BF43" s="90"/>
      <c r="BG43" s="82">
        <v>0</v>
      </c>
      <c r="BH43" s="90"/>
      <c r="BI43" s="82">
        <v>0</v>
      </c>
      <c r="BJ43" s="80"/>
    </row>
    <row r="44" spans="1:62" ht="90">
      <c r="A44" s="75"/>
      <c r="B44" s="75"/>
      <c r="C44" s="76">
        <v>0</v>
      </c>
      <c r="D44" s="76">
        <v>7</v>
      </c>
      <c r="E44" s="76">
        <v>5</v>
      </c>
      <c r="F44" s="76">
        <v>0</v>
      </c>
      <c r="G44" s="76">
        <v>7</v>
      </c>
      <c r="H44" s="76">
        <v>0</v>
      </c>
      <c r="I44" s="76">
        <v>9</v>
      </c>
      <c r="J44" s="76">
        <v>0</v>
      </c>
      <c r="K44" s="76">
        <v>2</v>
      </c>
      <c r="L44" s="85" t="s">
        <v>353</v>
      </c>
      <c r="M44" s="76">
        <v>1</v>
      </c>
      <c r="N44" s="76">
        <v>0</v>
      </c>
      <c r="O44" s="76">
        <v>0</v>
      </c>
      <c r="P44" s="76">
        <v>0</v>
      </c>
      <c r="Q44" s="76">
        <v>5</v>
      </c>
      <c r="R44" s="76">
        <v>3</v>
      </c>
      <c r="S44" s="76">
        <v>0</v>
      </c>
      <c r="T44" s="77">
        <v>2</v>
      </c>
      <c r="U44" s="77">
        <v>5</v>
      </c>
      <c r="V44" s="77">
        <v>1</v>
      </c>
      <c r="W44" s="77"/>
      <c r="X44" s="77"/>
      <c r="Y44" s="77"/>
      <c r="Z44" s="77"/>
      <c r="AA44" s="77"/>
      <c r="AB44" s="77"/>
      <c r="AC44" s="77"/>
      <c r="AD44" s="102" t="s">
        <v>571</v>
      </c>
      <c r="AE44" s="44" t="s">
        <v>214</v>
      </c>
      <c r="AF44" s="80"/>
      <c r="AG44" s="81">
        <v>95337.3</v>
      </c>
      <c r="AH44" s="81">
        <v>152416.1</v>
      </c>
      <c r="AI44" s="81">
        <v>152416.1</v>
      </c>
      <c r="AJ44" s="97">
        <v>152416.1</v>
      </c>
      <c r="AK44" s="82"/>
      <c r="AL44" s="82">
        <f t="shared" si="1"/>
        <v>152416.1</v>
      </c>
      <c r="AM44" s="82"/>
      <c r="AN44" s="82">
        <v>0</v>
      </c>
      <c r="AO44" s="82"/>
      <c r="AP44" s="45">
        <f t="shared" si="2"/>
        <v>0</v>
      </c>
      <c r="AQ44" s="82"/>
      <c r="AR44" s="82"/>
      <c r="AS44" s="45">
        <f t="shared" si="3"/>
        <v>152416.1</v>
      </c>
      <c r="AT44" s="90"/>
      <c r="AU44" s="90"/>
      <c r="AV44" s="90"/>
      <c r="AW44" s="90"/>
      <c r="AX44" s="90"/>
      <c r="AY44" s="82">
        <v>152416.1</v>
      </c>
      <c r="AZ44" s="90"/>
      <c r="BA44" s="90"/>
      <c r="BB44" s="82">
        <v>152416.1</v>
      </c>
      <c r="BC44" s="90"/>
      <c r="BD44" s="90"/>
      <c r="BE44" s="82">
        <v>152416.1</v>
      </c>
      <c r="BF44" s="90"/>
      <c r="BG44" s="82">
        <v>152416.1</v>
      </c>
      <c r="BH44" s="90"/>
      <c r="BI44" s="82">
        <v>152416.1</v>
      </c>
      <c r="BJ44" s="80"/>
    </row>
    <row r="45" spans="1:62" ht="34.5">
      <c r="A45" s="75"/>
      <c r="B45" s="75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106" t="s">
        <v>572</v>
      </c>
      <c r="AE45" s="46" t="s">
        <v>215</v>
      </c>
      <c r="AF45" s="80"/>
      <c r="AG45" s="81"/>
      <c r="AH45" s="81"/>
      <c r="AI45" s="81"/>
      <c r="AJ45" s="97"/>
      <c r="AK45" s="82"/>
      <c r="AL45" s="82">
        <f t="shared" si="1"/>
        <v>0</v>
      </c>
      <c r="AM45" s="82"/>
      <c r="AN45" s="82"/>
      <c r="AO45" s="82"/>
      <c r="AP45" s="45">
        <f t="shared" si="2"/>
        <v>0</v>
      </c>
      <c r="AQ45" s="82"/>
      <c r="AR45" s="82"/>
      <c r="AS45" s="45">
        <f t="shared" si="3"/>
        <v>0</v>
      </c>
      <c r="AT45" s="90"/>
      <c r="AU45" s="90"/>
      <c r="AV45" s="90"/>
      <c r="AW45" s="90"/>
      <c r="AX45" s="90"/>
      <c r="AY45" s="82">
        <v>0</v>
      </c>
      <c r="AZ45" s="90"/>
      <c r="BA45" s="90"/>
      <c r="BB45" s="82">
        <v>0</v>
      </c>
      <c r="BC45" s="90"/>
      <c r="BD45" s="90"/>
      <c r="BE45" s="82">
        <v>0</v>
      </c>
      <c r="BF45" s="90"/>
      <c r="BG45" s="82">
        <v>0</v>
      </c>
      <c r="BH45" s="90"/>
      <c r="BI45" s="82">
        <v>0</v>
      </c>
      <c r="BJ45" s="80"/>
    </row>
    <row r="46" spans="1:62" ht="36">
      <c r="A46" s="75"/>
      <c r="B46" s="75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9" t="s">
        <v>87</v>
      </c>
      <c r="AE46" s="79" t="s">
        <v>87</v>
      </c>
      <c r="AF46" s="80"/>
      <c r="AG46" s="81"/>
      <c r="AH46" s="81"/>
      <c r="AI46" s="81"/>
      <c r="AJ46" s="97"/>
      <c r="AK46" s="82"/>
      <c r="AL46" s="82">
        <f t="shared" si="1"/>
        <v>0</v>
      </c>
      <c r="AM46" s="82"/>
      <c r="AN46" s="82"/>
      <c r="AO46" s="82"/>
      <c r="AP46" s="45">
        <f t="shared" si="2"/>
        <v>0</v>
      </c>
      <c r="AQ46" s="82"/>
      <c r="AR46" s="82"/>
      <c r="AS46" s="45">
        <f t="shared" si="3"/>
        <v>0</v>
      </c>
      <c r="AT46" s="90"/>
      <c r="AU46" s="90"/>
      <c r="AV46" s="90"/>
      <c r="AW46" s="90"/>
      <c r="AX46" s="90"/>
      <c r="AY46" s="82">
        <v>0</v>
      </c>
      <c r="AZ46" s="90"/>
      <c r="BA46" s="90"/>
      <c r="BB46" s="82">
        <v>0</v>
      </c>
      <c r="BC46" s="90"/>
      <c r="BD46" s="90"/>
      <c r="BE46" s="82">
        <v>0</v>
      </c>
      <c r="BF46" s="90"/>
      <c r="BG46" s="82">
        <v>0</v>
      </c>
      <c r="BH46" s="90"/>
      <c r="BI46" s="82">
        <v>0</v>
      </c>
      <c r="BJ46" s="80"/>
    </row>
    <row r="47" spans="1:62">
      <c r="A47" s="75"/>
      <c r="B47" s="75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46" t="s">
        <v>216</v>
      </c>
      <c r="AE47" s="46" t="s">
        <v>216</v>
      </c>
      <c r="AF47" s="80"/>
      <c r="AG47" s="81"/>
      <c r="AH47" s="81"/>
      <c r="AI47" s="81"/>
      <c r="AJ47" s="97"/>
      <c r="AK47" s="82"/>
      <c r="AL47" s="82">
        <f t="shared" si="1"/>
        <v>0</v>
      </c>
      <c r="AM47" s="82"/>
      <c r="AN47" s="82"/>
      <c r="AO47" s="82"/>
      <c r="AP47" s="45">
        <f t="shared" si="2"/>
        <v>0</v>
      </c>
      <c r="AQ47" s="82"/>
      <c r="AR47" s="82"/>
      <c r="AS47" s="45">
        <f t="shared" si="3"/>
        <v>0</v>
      </c>
      <c r="AT47" s="90"/>
      <c r="AU47" s="90"/>
      <c r="AV47" s="90"/>
      <c r="AW47" s="90"/>
      <c r="AX47" s="90"/>
      <c r="AY47" s="82">
        <v>0</v>
      </c>
      <c r="AZ47" s="90"/>
      <c r="BA47" s="90"/>
      <c r="BB47" s="82">
        <v>0</v>
      </c>
      <c r="BC47" s="90"/>
      <c r="BD47" s="90"/>
      <c r="BE47" s="82">
        <v>0</v>
      </c>
      <c r="BF47" s="90"/>
      <c r="BG47" s="82">
        <v>0</v>
      </c>
      <c r="BH47" s="90"/>
      <c r="BI47" s="82">
        <v>0</v>
      </c>
      <c r="BJ47" s="80"/>
    </row>
    <row r="48" spans="1:62" ht="36">
      <c r="A48" s="75"/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9" t="s">
        <v>87</v>
      </c>
      <c r="AE48" s="79" t="s">
        <v>87</v>
      </c>
      <c r="AF48" s="80"/>
      <c r="AG48" s="81"/>
      <c r="AH48" s="81"/>
      <c r="AI48" s="81"/>
      <c r="AJ48" s="97"/>
      <c r="AK48" s="82"/>
      <c r="AL48" s="82">
        <f t="shared" si="1"/>
        <v>0</v>
      </c>
      <c r="AM48" s="82"/>
      <c r="AN48" s="82"/>
      <c r="AO48" s="82"/>
      <c r="AP48" s="45">
        <f t="shared" si="2"/>
        <v>0</v>
      </c>
      <c r="AQ48" s="82"/>
      <c r="AR48" s="82"/>
      <c r="AS48" s="45">
        <f t="shared" si="3"/>
        <v>0</v>
      </c>
      <c r="AT48" s="90"/>
      <c r="AU48" s="90"/>
      <c r="AV48" s="90"/>
      <c r="AW48" s="90"/>
      <c r="AX48" s="90"/>
      <c r="AY48" s="82">
        <v>0</v>
      </c>
      <c r="AZ48" s="90"/>
      <c r="BA48" s="90"/>
      <c r="BB48" s="82">
        <v>0</v>
      </c>
      <c r="BC48" s="90"/>
      <c r="BD48" s="90"/>
      <c r="BE48" s="82">
        <v>0</v>
      </c>
      <c r="BF48" s="90"/>
      <c r="BG48" s="82">
        <v>0</v>
      </c>
      <c r="BH48" s="90"/>
      <c r="BI48" s="82">
        <v>0</v>
      </c>
      <c r="BJ48" s="80"/>
    </row>
    <row r="49" spans="1:62" ht="85.5" customHeight="1">
      <c r="A49" s="75"/>
      <c r="B49" s="75"/>
      <c r="C49" s="76">
        <v>1</v>
      </c>
      <c r="D49" s="76">
        <v>2</v>
      </c>
      <c r="E49" s="76">
        <v>2</v>
      </c>
      <c r="F49" s="76">
        <v>0</v>
      </c>
      <c r="G49" s="76">
        <v>7</v>
      </c>
      <c r="H49" s="76">
        <v>0</v>
      </c>
      <c r="I49" s="76">
        <v>2</v>
      </c>
      <c r="J49" s="76">
        <v>0</v>
      </c>
      <c r="K49" s="76">
        <v>2</v>
      </c>
      <c r="L49" s="76"/>
      <c r="M49" s="76"/>
      <c r="N49" s="76"/>
      <c r="O49" s="76"/>
      <c r="P49" s="76"/>
      <c r="Q49" s="76"/>
      <c r="R49" s="76"/>
      <c r="S49" s="76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109" t="s">
        <v>484</v>
      </c>
      <c r="AE49" s="88" t="s">
        <v>484</v>
      </c>
      <c r="AF49" s="80"/>
      <c r="AG49" s="81"/>
      <c r="AH49" s="81"/>
      <c r="AI49" s="81"/>
      <c r="AJ49" s="97"/>
      <c r="AK49" s="82"/>
      <c r="AL49" s="82">
        <f t="shared" si="1"/>
        <v>0</v>
      </c>
      <c r="AM49" s="82"/>
      <c r="AN49" s="82"/>
      <c r="AO49" s="82"/>
      <c r="AP49" s="45">
        <f t="shared" si="2"/>
        <v>0</v>
      </c>
      <c r="AQ49" s="82"/>
      <c r="AR49" s="82"/>
      <c r="AS49" s="45">
        <f t="shared" si="3"/>
        <v>0</v>
      </c>
      <c r="AT49" s="90"/>
      <c r="AU49" s="90"/>
      <c r="AV49" s="90"/>
      <c r="AW49" s="90"/>
      <c r="AX49" s="90"/>
      <c r="AY49" s="82">
        <v>0</v>
      </c>
      <c r="AZ49" s="90"/>
      <c r="BA49" s="90"/>
      <c r="BB49" s="82">
        <v>0</v>
      </c>
      <c r="BC49" s="90"/>
      <c r="BD49" s="90"/>
      <c r="BE49" s="82">
        <v>0</v>
      </c>
      <c r="BF49" s="90"/>
      <c r="BG49" s="82">
        <v>0</v>
      </c>
      <c r="BH49" s="90"/>
      <c r="BI49" s="82">
        <v>0</v>
      </c>
      <c r="BJ49" s="80"/>
    </row>
    <row r="50" spans="1:62" ht="68.25">
      <c r="A50" s="75"/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110" t="s">
        <v>573</v>
      </c>
      <c r="AE50" s="46" t="s">
        <v>215</v>
      </c>
      <c r="AF50" s="80"/>
      <c r="AG50" s="81"/>
      <c r="AH50" s="81"/>
      <c r="AI50" s="81"/>
      <c r="AJ50" s="97"/>
      <c r="AK50" s="82"/>
      <c r="AL50" s="82">
        <f t="shared" si="1"/>
        <v>0</v>
      </c>
      <c r="AM50" s="82"/>
      <c r="AN50" s="82"/>
      <c r="AO50" s="82"/>
      <c r="AP50" s="45">
        <f t="shared" si="2"/>
        <v>0</v>
      </c>
      <c r="AQ50" s="82"/>
      <c r="AR50" s="82"/>
      <c r="AS50" s="45">
        <f t="shared" si="3"/>
        <v>0</v>
      </c>
      <c r="AT50" s="90"/>
      <c r="AU50" s="90"/>
      <c r="AV50" s="90"/>
      <c r="AW50" s="90"/>
      <c r="AX50" s="90"/>
      <c r="AY50" s="82">
        <v>0</v>
      </c>
      <c r="AZ50" s="90"/>
      <c r="BA50" s="90"/>
      <c r="BB50" s="82">
        <v>0</v>
      </c>
      <c r="BC50" s="90"/>
      <c r="BD50" s="90"/>
      <c r="BE50" s="82">
        <v>0</v>
      </c>
      <c r="BF50" s="90"/>
      <c r="BG50" s="82">
        <v>0</v>
      </c>
      <c r="BH50" s="90"/>
      <c r="BI50" s="82">
        <v>0</v>
      </c>
      <c r="BJ50" s="80"/>
    </row>
    <row r="51" spans="1:62" ht="36">
      <c r="A51" s="75"/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9" t="s">
        <v>87</v>
      </c>
      <c r="AE51" s="79" t="s">
        <v>87</v>
      </c>
      <c r="AF51" s="80"/>
      <c r="AG51" s="81"/>
      <c r="AH51" s="81"/>
      <c r="AI51" s="81"/>
      <c r="AJ51" s="97"/>
      <c r="AK51" s="82"/>
      <c r="AL51" s="82">
        <f t="shared" si="1"/>
        <v>0</v>
      </c>
      <c r="AM51" s="82"/>
      <c r="AN51" s="82"/>
      <c r="AO51" s="82"/>
      <c r="AP51" s="45">
        <f t="shared" si="2"/>
        <v>0</v>
      </c>
      <c r="AQ51" s="82"/>
      <c r="AR51" s="82"/>
      <c r="AS51" s="45">
        <f t="shared" si="3"/>
        <v>0</v>
      </c>
      <c r="AT51" s="90"/>
      <c r="AU51" s="90"/>
      <c r="AV51" s="90"/>
      <c r="AW51" s="90"/>
      <c r="AX51" s="90"/>
      <c r="AY51" s="82">
        <v>0</v>
      </c>
      <c r="AZ51" s="90"/>
      <c r="BA51" s="90"/>
      <c r="BB51" s="82">
        <v>0</v>
      </c>
      <c r="BC51" s="90"/>
      <c r="BD51" s="90"/>
      <c r="BE51" s="82">
        <v>0</v>
      </c>
      <c r="BF51" s="90"/>
      <c r="BG51" s="82">
        <v>0</v>
      </c>
      <c r="BH51" s="90"/>
      <c r="BI51" s="82">
        <v>0</v>
      </c>
      <c r="BJ51" s="80"/>
    </row>
    <row r="52" spans="1:62" ht="45.75">
      <c r="A52" s="75"/>
      <c r="B52" s="75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101" t="s">
        <v>200</v>
      </c>
      <c r="AE52" s="46" t="s">
        <v>216</v>
      </c>
      <c r="AF52" s="80"/>
      <c r="AG52" s="81"/>
      <c r="AH52" s="81"/>
      <c r="AI52" s="81"/>
      <c r="AJ52" s="97"/>
      <c r="AK52" s="82"/>
      <c r="AL52" s="82">
        <f t="shared" si="1"/>
        <v>0</v>
      </c>
      <c r="AM52" s="82"/>
      <c r="AN52" s="82"/>
      <c r="AO52" s="82"/>
      <c r="AP52" s="45">
        <f t="shared" si="2"/>
        <v>0</v>
      </c>
      <c r="AQ52" s="82"/>
      <c r="AR52" s="82"/>
      <c r="AS52" s="45">
        <f t="shared" si="3"/>
        <v>0</v>
      </c>
      <c r="AT52" s="90"/>
      <c r="AU52" s="90"/>
      <c r="AV52" s="90"/>
      <c r="AW52" s="90"/>
      <c r="AX52" s="90"/>
      <c r="AY52" s="82">
        <v>0</v>
      </c>
      <c r="AZ52" s="90"/>
      <c r="BA52" s="90"/>
      <c r="BB52" s="82">
        <v>0</v>
      </c>
      <c r="BC52" s="90"/>
      <c r="BD52" s="90"/>
      <c r="BE52" s="82">
        <v>0</v>
      </c>
      <c r="BF52" s="90"/>
      <c r="BG52" s="82">
        <v>0</v>
      </c>
      <c r="BH52" s="90"/>
      <c r="BI52" s="82">
        <v>0</v>
      </c>
      <c r="BJ52" s="80"/>
    </row>
    <row r="53" spans="1:62" ht="36">
      <c r="A53" s="75"/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9" t="s">
        <v>87</v>
      </c>
      <c r="AE53" s="79" t="s">
        <v>87</v>
      </c>
      <c r="AF53" s="80"/>
      <c r="AG53" s="83"/>
      <c r="AH53" s="83"/>
      <c r="AI53" s="83"/>
      <c r="AJ53" s="98"/>
      <c r="AK53" s="83"/>
      <c r="AL53" s="83">
        <f t="shared" si="1"/>
        <v>0</v>
      </c>
      <c r="AM53" s="83"/>
      <c r="AN53" s="83"/>
      <c r="AO53" s="83"/>
      <c r="AP53" s="45">
        <f t="shared" si="2"/>
        <v>0</v>
      </c>
      <c r="AQ53" s="83"/>
      <c r="AR53" s="83"/>
      <c r="AS53" s="45">
        <f t="shared" si="3"/>
        <v>0</v>
      </c>
      <c r="AT53" s="90"/>
      <c r="AU53" s="90"/>
      <c r="AV53" s="90"/>
      <c r="AW53" s="90"/>
      <c r="AX53" s="90"/>
      <c r="AY53" s="83">
        <v>0</v>
      </c>
      <c r="AZ53" s="90"/>
      <c r="BA53" s="90"/>
      <c r="BB53" s="83">
        <v>0</v>
      </c>
      <c r="BC53" s="90"/>
      <c r="BD53" s="90"/>
      <c r="BE53" s="83">
        <v>0</v>
      </c>
      <c r="BF53" s="90"/>
      <c r="BG53" s="83">
        <v>0</v>
      </c>
      <c r="BH53" s="90"/>
      <c r="BI53" s="83">
        <v>0</v>
      </c>
      <c r="BJ53" s="80"/>
    </row>
    <row r="54" spans="1:62" ht="39">
      <c r="A54" s="75"/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105" t="s">
        <v>485</v>
      </c>
      <c r="AE54" s="44" t="s">
        <v>485</v>
      </c>
      <c r="AF54" s="80"/>
      <c r="AG54" s="83"/>
      <c r="AH54" s="83"/>
      <c r="AI54" s="83"/>
      <c r="AJ54" s="98"/>
      <c r="AK54" s="83"/>
      <c r="AL54" s="83">
        <f t="shared" si="1"/>
        <v>0</v>
      </c>
      <c r="AM54" s="83"/>
      <c r="AN54" s="83"/>
      <c r="AO54" s="83"/>
      <c r="AP54" s="45">
        <f t="shared" si="2"/>
        <v>0</v>
      </c>
      <c r="AQ54" s="83"/>
      <c r="AR54" s="83"/>
      <c r="AS54" s="45">
        <f t="shared" si="3"/>
        <v>0</v>
      </c>
      <c r="AT54" s="90"/>
      <c r="AU54" s="90"/>
      <c r="AV54" s="90"/>
      <c r="AW54" s="90"/>
      <c r="AX54" s="90"/>
      <c r="AY54" s="83">
        <v>0</v>
      </c>
      <c r="AZ54" s="90"/>
      <c r="BA54" s="90"/>
      <c r="BB54" s="83">
        <v>0</v>
      </c>
      <c r="BC54" s="90"/>
      <c r="BD54" s="90"/>
      <c r="BE54" s="83">
        <v>0</v>
      </c>
      <c r="BF54" s="90"/>
      <c r="BG54" s="83">
        <v>0</v>
      </c>
      <c r="BH54" s="90"/>
      <c r="BI54" s="83">
        <v>0</v>
      </c>
      <c r="BJ54" s="80"/>
    </row>
    <row r="55" spans="1:62" ht="34.5">
      <c r="A55" s="75"/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106" t="s">
        <v>47</v>
      </c>
      <c r="AE55" s="53"/>
      <c r="AF55" s="80"/>
      <c r="AG55" s="83"/>
      <c r="AH55" s="83"/>
      <c r="AI55" s="83"/>
      <c r="AJ55" s="98"/>
      <c r="AK55" s="83"/>
      <c r="AL55" s="83"/>
      <c r="AM55" s="83"/>
      <c r="AN55" s="83"/>
      <c r="AO55" s="83"/>
      <c r="AP55" s="45"/>
      <c r="AQ55" s="83"/>
      <c r="AR55" s="83"/>
      <c r="AS55" s="45"/>
      <c r="AT55" s="90"/>
      <c r="AU55" s="90"/>
      <c r="AV55" s="90"/>
      <c r="AW55" s="90"/>
      <c r="AX55" s="90"/>
      <c r="AY55" s="83"/>
      <c r="AZ55" s="90"/>
      <c r="BA55" s="90"/>
      <c r="BB55" s="83"/>
      <c r="BC55" s="90"/>
      <c r="BD55" s="90"/>
      <c r="BE55" s="83"/>
      <c r="BF55" s="90"/>
      <c r="BG55" s="83"/>
      <c r="BH55" s="90"/>
      <c r="BI55" s="83"/>
      <c r="BJ55" s="80"/>
    </row>
    <row r="56" spans="1:62" ht="57">
      <c r="A56" s="75"/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106" t="s">
        <v>373</v>
      </c>
      <c r="AE56" s="46" t="s">
        <v>478</v>
      </c>
      <c r="AF56" s="80"/>
      <c r="AG56" s="83"/>
      <c r="AH56" s="83"/>
      <c r="AI56" s="83"/>
      <c r="AJ56" s="98"/>
      <c r="AK56" s="83"/>
      <c r="AL56" s="83">
        <f t="shared" si="1"/>
        <v>0</v>
      </c>
      <c r="AM56" s="83"/>
      <c r="AN56" s="83"/>
      <c r="AO56" s="83"/>
      <c r="AP56" s="45">
        <f t="shared" si="2"/>
        <v>0</v>
      </c>
      <c r="AQ56" s="83"/>
      <c r="AR56" s="83"/>
      <c r="AS56" s="45">
        <f t="shared" si="3"/>
        <v>0</v>
      </c>
      <c r="AT56" s="90"/>
      <c r="AU56" s="90"/>
      <c r="AV56" s="90"/>
      <c r="AW56" s="90"/>
      <c r="AX56" s="90"/>
      <c r="AY56" s="83">
        <v>0</v>
      </c>
      <c r="AZ56" s="90"/>
      <c r="BA56" s="90"/>
      <c r="BB56" s="83">
        <v>0</v>
      </c>
      <c r="BC56" s="90"/>
      <c r="BD56" s="90"/>
      <c r="BE56" s="83">
        <v>0</v>
      </c>
      <c r="BF56" s="90"/>
      <c r="BG56" s="83">
        <v>0</v>
      </c>
      <c r="BH56" s="90"/>
      <c r="BI56" s="83">
        <v>0</v>
      </c>
      <c r="BJ56" s="80"/>
    </row>
    <row r="57" spans="1:62" ht="45.75">
      <c r="A57" s="75"/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108" t="s">
        <v>574</v>
      </c>
      <c r="AE57" s="46" t="s">
        <v>479</v>
      </c>
      <c r="AF57" s="80"/>
      <c r="AG57" s="83"/>
      <c r="AH57" s="83"/>
      <c r="AI57" s="83"/>
      <c r="AJ57" s="98"/>
      <c r="AK57" s="83"/>
      <c r="AL57" s="83">
        <f t="shared" si="1"/>
        <v>0</v>
      </c>
      <c r="AM57" s="83"/>
      <c r="AN57" s="83"/>
      <c r="AO57" s="83"/>
      <c r="AP57" s="45">
        <f t="shared" si="2"/>
        <v>0</v>
      </c>
      <c r="AQ57" s="83"/>
      <c r="AR57" s="83"/>
      <c r="AS57" s="45">
        <f t="shared" si="3"/>
        <v>0</v>
      </c>
      <c r="AT57" s="90"/>
      <c r="AU57" s="90"/>
      <c r="AV57" s="90"/>
      <c r="AW57" s="90"/>
      <c r="AX57" s="90"/>
      <c r="AY57" s="83">
        <v>0</v>
      </c>
      <c r="AZ57" s="90"/>
      <c r="BA57" s="90"/>
      <c r="BB57" s="83">
        <v>0</v>
      </c>
      <c r="BC57" s="90"/>
      <c r="BD57" s="90"/>
      <c r="BE57" s="83">
        <v>0</v>
      </c>
      <c r="BF57" s="90"/>
      <c r="BG57" s="83">
        <v>0</v>
      </c>
      <c r="BH57" s="90"/>
      <c r="BI57" s="83">
        <v>0</v>
      </c>
      <c r="BJ57" s="80"/>
    </row>
    <row r="58" spans="1:62" ht="126.75" customHeight="1">
      <c r="A58" s="75"/>
      <c r="B58" s="75"/>
      <c r="C58" s="76">
        <v>0</v>
      </c>
      <c r="D58" s="76">
        <v>7</v>
      </c>
      <c r="E58" s="76">
        <v>5</v>
      </c>
      <c r="F58" s="76">
        <v>0</v>
      </c>
      <c r="G58" s="76">
        <v>7</v>
      </c>
      <c r="H58" s="76">
        <v>0</v>
      </c>
      <c r="I58" s="76">
        <v>2</v>
      </c>
      <c r="J58" s="76">
        <v>0</v>
      </c>
      <c r="K58" s="76">
        <v>2</v>
      </c>
      <c r="L58" s="85" t="s">
        <v>353</v>
      </c>
      <c r="M58" s="76">
        <v>7</v>
      </c>
      <c r="N58" s="76">
        <v>0</v>
      </c>
      <c r="O58" s="76">
        <v>0</v>
      </c>
      <c r="P58" s="76">
        <v>0</v>
      </c>
      <c r="Q58" s="76">
        <v>5</v>
      </c>
      <c r="R58" s="76">
        <v>4</v>
      </c>
      <c r="S58" s="76">
        <v>0</v>
      </c>
      <c r="T58" s="77">
        <v>2</v>
      </c>
      <c r="U58" s="77">
        <v>5</v>
      </c>
      <c r="V58" s="77">
        <v>1</v>
      </c>
      <c r="W58" s="77"/>
      <c r="X58" s="77"/>
      <c r="Y58" s="77"/>
      <c r="Z58" s="77"/>
      <c r="AA58" s="77"/>
      <c r="AB58" s="77"/>
      <c r="AC58" s="77"/>
      <c r="AD58" s="102" t="s">
        <v>307</v>
      </c>
      <c r="AE58" s="44" t="s">
        <v>486</v>
      </c>
      <c r="AF58" s="80"/>
      <c r="AG58" s="83">
        <v>3428414.1</v>
      </c>
      <c r="AH58" s="83">
        <v>4402202.5999999996</v>
      </c>
      <c r="AI58" s="83">
        <v>4366428.7</v>
      </c>
      <c r="AJ58" s="98">
        <v>4512836.0999999996</v>
      </c>
      <c r="AK58" s="83"/>
      <c r="AL58" s="83">
        <f>AJ58+AK58</f>
        <v>4512836.0999999996</v>
      </c>
      <c r="AM58" s="83"/>
      <c r="AN58" s="83">
        <v>482692.1</v>
      </c>
      <c r="AO58" s="83"/>
      <c r="AP58" s="45">
        <f>AN58+AO58</f>
        <v>482692.1</v>
      </c>
      <c r="AQ58" s="83"/>
      <c r="AR58" s="89" t="s">
        <v>234</v>
      </c>
      <c r="AS58" s="45">
        <f>AL58+AP58</f>
        <v>4995528.1999999993</v>
      </c>
      <c r="AT58" s="90"/>
      <c r="AU58" s="90"/>
      <c r="AV58" s="90"/>
      <c r="AW58" s="90"/>
      <c r="AX58" s="90"/>
      <c r="AY58" s="83">
        <v>4512836.0999999996</v>
      </c>
      <c r="AZ58" s="90"/>
      <c r="BA58" s="90"/>
      <c r="BB58" s="83">
        <v>4512836.0999999996</v>
      </c>
      <c r="BC58" s="90"/>
      <c r="BD58" s="90"/>
      <c r="BE58" s="83">
        <v>4512836.0999999996</v>
      </c>
      <c r="BF58" s="90"/>
      <c r="BG58" s="83">
        <v>4512836.0999999996</v>
      </c>
      <c r="BH58" s="90"/>
      <c r="BI58" s="83">
        <v>4512836.0999999996</v>
      </c>
      <c r="BJ58" s="80"/>
    </row>
    <row r="59" spans="1:62" ht="141.75" customHeight="1">
      <c r="A59" s="75"/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107" t="s">
        <v>525</v>
      </c>
      <c r="AE59" s="46" t="s">
        <v>20</v>
      </c>
      <c r="AF59" s="80"/>
      <c r="AG59" s="83"/>
      <c r="AH59" s="83"/>
      <c r="AI59" s="83"/>
      <c r="AJ59" s="98"/>
      <c r="AK59" s="83"/>
      <c r="AL59" s="83">
        <f t="shared" si="1"/>
        <v>0</v>
      </c>
      <c r="AM59" s="83"/>
      <c r="AN59" s="83"/>
      <c r="AO59" s="83"/>
      <c r="AP59" s="45">
        <f t="shared" si="2"/>
        <v>0</v>
      </c>
      <c r="AQ59" s="83"/>
      <c r="AR59" s="83"/>
      <c r="AS59" s="45">
        <f t="shared" si="3"/>
        <v>0</v>
      </c>
      <c r="AT59" s="90"/>
      <c r="AU59" s="90"/>
      <c r="AV59" s="90"/>
      <c r="AW59" s="90"/>
      <c r="AX59" s="90"/>
      <c r="AY59" s="83">
        <v>0</v>
      </c>
      <c r="AZ59" s="90"/>
      <c r="BA59" s="90"/>
      <c r="BB59" s="83">
        <v>0</v>
      </c>
      <c r="BC59" s="90"/>
      <c r="BD59" s="90"/>
      <c r="BE59" s="83">
        <v>0</v>
      </c>
      <c r="BF59" s="90"/>
      <c r="BG59" s="83">
        <v>0</v>
      </c>
      <c r="BH59" s="90"/>
      <c r="BI59" s="83">
        <v>0</v>
      </c>
      <c r="BJ59" s="80"/>
    </row>
    <row r="60" spans="1:62" ht="36">
      <c r="A60" s="75"/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9" t="s">
        <v>87</v>
      </c>
      <c r="AE60" s="79" t="s">
        <v>87</v>
      </c>
      <c r="AF60" s="80"/>
      <c r="AG60" s="83"/>
      <c r="AH60" s="83"/>
      <c r="AI60" s="83"/>
      <c r="AJ60" s="98"/>
      <c r="AK60" s="83"/>
      <c r="AL60" s="83">
        <f t="shared" si="1"/>
        <v>0</v>
      </c>
      <c r="AM60" s="83"/>
      <c r="AN60" s="83"/>
      <c r="AO60" s="83"/>
      <c r="AP60" s="45">
        <f t="shared" si="2"/>
        <v>0</v>
      </c>
      <c r="AQ60" s="83"/>
      <c r="AR60" s="83"/>
      <c r="AS60" s="45">
        <f t="shared" si="3"/>
        <v>0</v>
      </c>
      <c r="AT60" s="90"/>
      <c r="AU60" s="90"/>
      <c r="AV60" s="90"/>
      <c r="AW60" s="90"/>
      <c r="AX60" s="90"/>
      <c r="AY60" s="83">
        <v>0</v>
      </c>
      <c r="AZ60" s="90"/>
      <c r="BA60" s="90"/>
      <c r="BB60" s="83">
        <v>0</v>
      </c>
      <c r="BC60" s="90"/>
      <c r="BD60" s="90"/>
      <c r="BE60" s="83">
        <v>0</v>
      </c>
      <c r="BF60" s="90"/>
      <c r="BG60" s="83">
        <v>0</v>
      </c>
      <c r="BH60" s="90"/>
      <c r="BI60" s="83">
        <v>0</v>
      </c>
      <c r="BJ60" s="80"/>
    </row>
    <row r="61" spans="1:62" ht="147.75" customHeight="1">
      <c r="A61" s="75"/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107" t="s">
        <v>299</v>
      </c>
      <c r="AE61" s="79"/>
      <c r="AF61" s="80"/>
      <c r="AG61" s="83"/>
      <c r="AH61" s="83"/>
      <c r="AI61" s="83"/>
      <c r="AJ61" s="98"/>
      <c r="AK61" s="83"/>
      <c r="AL61" s="83"/>
      <c r="AM61" s="83"/>
      <c r="AN61" s="83"/>
      <c r="AO61" s="83"/>
      <c r="AP61" s="45"/>
      <c r="AQ61" s="83"/>
      <c r="AR61" s="83"/>
      <c r="AS61" s="45"/>
      <c r="AT61" s="90"/>
      <c r="AU61" s="90"/>
      <c r="AV61" s="90"/>
      <c r="AW61" s="90"/>
      <c r="AX61" s="90"/>
      <c r="AY61" s="83"/>
      <c r="AZ61" s="90"/>
      <c r="BA61" s="90"/>
      <c r="BB61" s="83"/>
      <c r="BC61" s="90"/>
      <c r="BD61" s="90"/>
      <c r="BE61" s="83"/>
      <c r="BF61" s="90"/>
      <c r="BG61" s="83"/>
      <c r="BH61" s="90"/>
      <c r="BI61" s="83"/>
      <c r="BJ61" s="80"/>
    </row>
    <row r="62" spans="1:62" ht="36">
      <c r="A62" s="75"/>
      <c r="B62" s="75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9" t="s">
        <v>87</v>
      </c>
      <c r="AE62" s="79"/>
      <c r="AF62" s="80"/>
      <c r="AG62" s="83"/>
      <c r="AH62" s="83"/>
      <c r="AI62" s="83"/>
      <c r="AJ62" s="98"/>
      <c r="AK62" s="83"/>
      <c r="AL62" s="83"/>
      <c r="AM62" s="83"/>
      <c r="AN62" s="83"/>
      <c r="AO62" s="83"/>
      <c r="AP62" s="45"/>
      <c r="AQ62" s="83"/>
      <c r="AR62" s="83"/>
      <c r="AS62" s="45"/>
      <c r="AT62" s="90"/>
      <c r="AU62" s="90"/>
      <c r="AV62" s="90"/>
      <c r="AW62" s="90"/>
      <c r="AX62" s="90"/>
      <c r="AY62" s="83"/>
      <c r="AZ62" s="90"/>
      <c r="BA62" s="90"/>
      <c r="BB62" s="83"/>
      <c r="BC62" s="90"/>
      <c r="BD62" s="90"/>
      <c r="BE62" s="83"/>
      <c r="BF62" s="90"/>
      <c r="BG62" s="83"/>
      <c r="BH62" s="90"/>
      <c r="BI62" s="83"/>
      <c r="BJ62" s="80"/>
    </row>
    <row r="63" spans="1:62" ht="57">
      <c r="A63" s="75"/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111" t="s">
        <v>526</v>
      </c>
      <c r="AE63" s="46" t="s">
        <v>479</v>
      </c>
      <c r="AF63" s="80"/>
      <c r="AG63" s="83"/>
      <c r="AH63" s="83"/>
      <c r="AI63" s="83"/>
      <c r="AJ63" s="98"/>
      <c r="AK63" s="83"/>
      <c r="AL63" s="83">
        <f t="shared" si="1"/>
        <v>0</v>
      </c>
      <c r="AM63" s="83"/>
      <c r="AN63" s="83"/>
      <c r="AO63" s="83"/>
      <c r="AP63" s="45">
        <f t="shared" si="2"/>
        <v>0</v>
      </c>
      <c r="AQ63" s="83"/>
      <c r="AR63" s="83"/>
      <c r="AS63" s="45">
        <f t="shared" si="3"/>
        <v>0</v>
      </c>
      <c r="AT63" s="90"/>
      <c r="AU63" s="90"/>
      <c r="AV63" s="90"/>
      <c r="AW63" s="90"/>
      <c r="AX63" s="90"/>
      <c r="AY63" s="83">
        <v>0</v>
      </c>
      <c r="AZ63" s="90"/>
      <c r="BA63" s="90"/>
      <c r="BB63" s="83">
        <v>0</v>
      </c>
      <c r="BC63" s="90"/>
      <c r="BD63" s="90"/>
      <c r="BE63" s="83">
        <v>0</v>
      </c>
      <c r="BF63" s="90"/>
      <c r="BG63" s="83">
        <v>0</v>
      </c>
      <c r="BH63" s="90"/>
      <c r="BI63" s="83">
        <v>0</v>
      </c>
      <c r="BJ63" s="80"/>
    </row>
    <row r="64" spans="1:62" ht="36">
      <c r="A64" s="75"/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9" t="s">
        <v>87</v>
      </c>
      <c r="AE64" s="79" t="s">
        <v>87</v>
      </c>
      <c r="AF64" s="80"/>
      <c r="AG64" s="83"/>
      <c r="AH64" s="83"/>
      <c r="AI64" s="83"/>
      <c r="AJ64" s="98"/>
      <c r="AK64" s="83"/>
      <c r="AL64" s="83">
        <f t="shared" si="1"/>
        <v>0</v>
      </c>
      <c r="AM64" s="83"/>
      <c r="AN64" s="83"/>
      <c r="AO64" s="83"/>
      <c r="AP64" s="45">
        <f t="shared" si="2"/>
        <v>0</v>
      </c>
      <c r="AQ64" s="83"/>
      <c r="AR64" s="83"/>
      <c r="AS64" s="45">
        <f t="shared" si="3"/>
        <v>0</v>
      </c>
      <c r="AT64" s="90"/>
      <c r="AU64" s="90"/>
      <c r="AV64" s="90"/>
      <c r="AW64" s="90"/>
      <c r="AX64" s="90"/>
      <c r="AY64" s="83">
        <v>0</v>
      </c>
      <c r="AZ64" s="90"/>
      <c r="BA64" s="90"/>
      <c r="BB64" s="83">
        <v>0</v>
      </c>
      <c r="BC64" s="90"/>
      <c r="BD64" s="90"/>
      <c r="BE64" s="83">
        <v>0</v>
      </c>
      <c r="BF64" s="90"/>
      <c r="BG64" s="83">
        <v>0</v>
      </c>
      <c r="BH64" s="90"/>
      <c r="BI64" s="83">
        <v>0</v>
      </c>
      <c r="BJ64" s="80"/>
    </row>
    <row r="65" spans="1:62" ht="57">
      <c r="A65" s="75"/>
      <c r="B65" s="75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111" t="s">
        <v>527</v>
      </c>
      <c r="AE65" s="79"/>
      <c r="AF65" s="80"/>
      <c r="AG65" s="83"/>
      <c r="AH65" s="83"/>
      <c r="AI65" s="83"/>
      <c r="AJ65" s="98"/>
      <c r="AK65" s="83"/>
      <c r="AL65" s="83"/>
      <c r="AM65" s="83"/>
      <c r="AN65" s="83"/>
      <c r="AO65" s="83"/>
      <c r="AP65" s="45"/>
      <c r="AQ65" s="83"/>
      <c r="AR65" s="83"/>
      <c r="AS65" s="45"/>
      <c r="AT65" s="90"/>
      <c r="AU65" s="90"/>
      <c r="AV65" s="90"/>
      <c r="AW65" s="90"/>
      <c r="AX65" s="90"/>
      <c r="AY65" s="83"/>
      <c r="AZ65" s="90"/>
      <c r="BA65" s="90"/>
      <c r="BB65" s="83"/>
      <c r="BC65" s="90"/>
      <c r="BD65" s="90"/>
      <c r="BE65" s="83"/>
      <c r="BF65" s="90"/>
      <c r="BG65" s="83"/>
      <c r="BH65" s="90"/>
      <c r="BI65" s="83"/>
      <c r="BJ65" s="80"/>
    </row>
    <row r="66" spans="1:62" ht="36">
      <c r="A66" s="75"/>
      <c r="B66" s="75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9" t="s">
        <v>87</v>
      </c>
      <c r="AE66" s="79"/>
      <c r="AF66" s="80"/>
      <c r="AG66" s="83"/>
      <c r="AH66" s="83"/>
      <c r="AI66" s="83"/>
      <c r="AJ66" s="98"/>
      <c r="AK66" s="83"/>
      <c r="AL66" s="83"/>
      <c r="AM66" s="83"/>
      <c r="AN66" s="83"/>
      <c r="AO66" s="83"/>
      <c r="AP66" s="45"/>
      <c r="AQ66" s="83"/>
      <c r="AR66" s="83"/>
      <c r="AS66" s="45"/>
      <c r="AT66" s="90"/>
      <c r="AU66" s="90"/>
      <c r="AV66" s="90"/>
      <c r="AW66" s="90"/>
      <c r="AX66" s="90"/>
      <c r="AY66" s="83"/>
      <c r="AZ66" s="90"/>
      <c r="BA66" s="90"/>
      <c r="BB66" s="83"/>
      <c r="BC66" s="90"/>
      <c r="BD66" s="90"/>
      <c r="BE66" s="83"/>
      <c r="BF66" s="90"/>
      <c r="BG66" s="83"/>
      <c r="BH66" s="90"/>
      <c r="BI66" s="83"/>
      <c r="BJ66" s="80"/>
    </row>
    <row r="67" spans="1:62" ht="57">
      <c r="A67" s="75"/>
      <c r="B67" s="75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112" t="s">
        <v>296</v>
      </c>
      <c r="AE67" s="79"/>
      <c r="AF67" s="80"/>
      <c r="AG67" s="83"/>
      <c r="AH67" s="83"/>
      <c r="AI67" s="83"/>
      <c r="AJ67" s="98"/>
      <c r="AK67" s="83"/>
      <c r="AL67" s="83"/>
      <c r="AM67" s="83"/>
      <c r="AN67" s="83"/>
      <c r="AO67" s="83"/>
      <c r="AP67" s="45"/>
      <c r="AQ67" s="83"/>
      <c r="AR67" s="83"/>
      <c r="AS67" s="45"/>
      <c r="AT67" s="90"/>
      <c r="AU67" s="90"/>
      <c r="AV67" s="90"/>
      <c r="AW67" s="90"/>
      <c r="AX67" s="90"/>
      <c r="AY67" s="83"/>
      <c r="AZ67" s="90"/>
      <c r="BA67" s="90"/>
      <c r="BB67" s="83"/>
      <c r="BC67" s="90"/>
      <c r="BD67" s="90"/>
      <c r="BE67" s="83"/>
      <c r="BF67" s="90"/>
      <c r="BG67" s="83"/>
      <c r="BH67" s="90"/>
      <c r="BI67" s="83"/>
      <c r="BJ67" s="80"/>
    </row>
    <row r="68" spans="1:62" ht="36">
      <c r="A68" s="75"/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9" t="s">
        <v>87</v>
      </c>
      <c r="AE68" s="79"/>
      <c r="AF68" s="80"/>
      <c r="AG68" s="83"/>
      <c r="AH68" s="83"/>
      <c r="AI68" s="83"/>
      <c r="AJ68" s="98"/>
      <c r="AK68" s="83"/>
      <c r="AL68" s="83"/>
      <c r="AM68" s="83"/>
      <c r="AN68" s="83"/>
      <c r="AO68" s="83"/>
      <c r="AP68" s="45"/>
      <c r="AQ68" s="83"/>
      <c r="AR68" s="83"/>
      <c r="AS68" s="45"/>
      <c r="AT68" s="90"/>
      <c r="AU68" s="90"/>
      <c r="AV68" s="90"/>
      <c r="AW68" s="90"/>
      <c r="AX68" s="90"/>
      <c r="AY68" s="83"/>
      <c r="AZ68" s="90"/>
      <c r="BA68" s="90"/>
      <c r="BB68" s="83"/>
      <c r="BC68" s="90"/>
      <c r="BD68" s="90"/>
      <c r="BE68" s="83"/>
      <c r="BF68" s="90"/>
      <c r="BG68" s="83"/>
      <c r="BH68" s="90"/>
      <c r="BI68" s="83"/>
      <c r="BJ68" s="80"/>
    </row>
    <row r="69" spans="1:62" ht="57">
      <c r="A69" s="75"/>
      <c r="B69" s="75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112" t="s">
        <v>398</v>
      </c>
      <c r="AE69" s="79"/>
      <c r="AF69" s="80"/>
      <c r="AG69" s="83"/>
      <c r="AH69" s="83"/>
      <c r="AI69" s="83"/>
      <c r="AJ69" s="98"/>
      <c r="AK69" s="83"/>
      <c r="AL69" s="83"/>
      <c r="AM69" s="83"/>
      <c r="AN69" s="83"/>
      <c r="AO69" s="83"/>
      <c r="AP69" s="45"/>
      <c r="AQ69" s="83"/>
      <c r="AR69" s="83"/>
      <c r="AS69" s="45"/>
      <c r="AT69" s="90"/>
      <c r="AU69" s="90"/>
      <c r="AV69" s="90"/>
      <c r="AW69" s="90"/>
      <c r="AX69" s="90"/>
      <c r="AY69" s="83"/>
      <c r="AZ69" s="90"/>
      <c r="BA69" s="90"/>
      <c r="BB69" s="83"/>
      <c r="BC69" s="90"/>
      <c r="BD69" s="90"/>
      <c r="BE69" s="83"/>
      <c r="BF69" s="90"/>
      <c r="BG69" s="83"/>
      <c r="BH69" s="90"/>
      <c r="BI69" s="83"/>
      <c r="BJ69" s="80"/>
    </row>
    <row r="70" spans="1:62" ht="36">
      <c r="A70" s="75"/>
      <c r="B70" s="75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9" t="s">
        <v>87</v>
      </c>
      <c r="AE70" s="79"/>
      <c r="AF70" s="80"/>
      <c r="AG70" s="83"/>
      <c r="AH70" s="83"/>
      <c r="AI70" s="83"/>
      <c r="AJ70" s="98"/>
      <c r="AK70" s="83"/>
      <c r="AL70" s="83"/>
      <c r="AM70" s="83"/>
      <c r="AN70" s="83"/>
      <c r="AO70" s="83"/>
      <c r="AP70" s="45"/>
      <c r="AQ70" s="83"/>
      <c r="AR70" s="83"/>
      <c r="AS70" s="45"/>
      <c r="AT70" s="90"/>
      <c r="AU70" s="90"/>
      <c r="AV70" s="90"/>
      <c r="AW70" s="90"/>
      <c r="AX70" s="90"/>
      <c r="AY70" s="83"/>
      <c r="AZ70" s="90"/>
      <c r="BA70" s="90"/>
      <c r="BB70" s="83"/>
      <c r="BC70" s="90"/>
      <c r="BD70" s="90"/>
      <c r="BE70" s="83"/>
      <c r="BF70" s="90"/>
      <c r="BG70" s="83"/>
      <c r="BH70" s="90"/>
      <c r="BI70" s="83"/>
      <c r="BJ70" s="80"/>
    </row>
    <row r="71" spans="1:62" ht="57">
      <c r="A71" s="75"/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112" t="s">
        <v>399</v>
      </c>
      <c r="AE71" s="79"/>
      <c r="AF71" s="80"/>
      <c r="AG71" s="83"/>
      <c r="AH71" s="83"/>
      <c r="AI71" s="83"/>
      <c r="AJ71" s="98"/>
      <c r="AK71" s="83"/>
      <c r="AL71" s="83"/>
      <c r="AM71" s="83"/>
      <c r="AN71" s="83"/>
      <c r="AO71" s="83"/>
      <c r="AP71" s="45"/>
      <c r="AQ71" s="83"/>
      <c r="AR71" s="83"/>
      <c r="AS71" s="45"/>
      <c r="AT71" s="90"/>
      <c r="AU71" s="90"/>
      <c r="AV71" s="90"/>
      <c r="AW71" s="90"/>
      <c r="AX71" s="90"/>
      <c r="AY71" s="83"/>
      <c r="AZ71" s="90"/>
      <c r="BA71" s="90"/>
      <c r="BB71" s="83"/>
      <c r="BC71" s="90"/>
      <c r="BD71" s="90"/>
      <c r="BE71" s="83"/>
      <c r="BF71" s="90"/>
      <c r="BG71" s="83"/>
      <c r="BH71" s="90"/>
      <c r="BI71" s="83"/>
      <c r="BJ71" s="80"/>
    </row>
    <row r="72" spans="1:62" ht="36">
      <c r="A72" s="75"/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9" t="s">
        <v>87</v>
      </c>
      <c r="AE72" s="79"/>
      <c r="AF72" s="80"/>
      <c r="AG72" s="83"/>
      <c r="AH72" s="83"/>
      <c r="AI72" s="83"/>
      <c r="AJ72" s="98"/>
      <c r="AK72" s="83"/>
      <c r="AL72" s="83"/>
      <c r="AM72" s="83"/>
      <c r="AN72" s="83"/>
      <c r="AO72" s="83"/>
      <c r="AP72" s="45"/>
      <c r="AQ72" s="83"/>
      <c r="AR72" s="83"/>
      <c r="AS72" s="45"/>
      <c r="AT72" s="90"/>
      <c r="AU72" s="90"/>
      <c r="AV72" s="90"/>
      <c r="AW72" s="90"/>
      <c r="AX72" s="90"/>
      <c r="AY72" s="83"/>
      <c r="AZ72" s="90"/>
      <c r="BA72" s="90"/>
      <c r="BB72" s="83"/>
      <c r="BC72" s="90"/>
      <c r="BD72" s="90"/>
      <c r="BE72" s="83"/>
      <c r="BF72" s="90"/>
      <c r="BG72" s="83"/>
      <c r="BH72" s="90"/>
      <c r="BI72" s="83"/>
      <c r="BJ72" s="80"/>
    </row>
    <row r="73" spans="1:62" ht="57">
      <c r="A73" s="75"/>
      <c r="B73" s="75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112" t="s">
        <v>400</v>
      </c>
      <c r="AE73" s="79"/>
      <c r="AF73" s="80"/>
      <c r="AG73" s="83"/>
      <c r="AH73" s="83"/>
      <c r="AI73" s="83"/>
      <c r="AJ73" s="98"/>
      <c r="AK73" s="83"/>
      <c r="AL73" s="83"/>
      <c r="AM73" s="83"/>
      <c r="AN73" s="83"/>
      <c r="AO73" s="83"/>
      <c r="AP73" s="45"/>
      <c r="AQ73" s="83"/>
      <c r="AR73" s="83"/>
      <c r="AS73" s="45"/>
      <c r="AT73" s="90"/>
      <c r="AU73" s="90"/>
      <c r="AV73" s="90"/>
      <c r="AW73" s="90"/>
      <c r="AX73" s="90"/>
      <c r="AY73" s="83"/>
      <c r="AZ73" s="90"/>
      <c r="BA73" s="90"/>
      <c r="BB73" s="83"/>
      <c r="BC73" s="90"/>
      <c r="BD73" s="90"/>
      <c r="BE73" s="83"/>
      <c r="BF73" s="90"/>
      <c r="BG73" s="83"/>
      <c r="BH73" s="90"/>
      <c r="BI73" s="83"/>
      <c r="BJ73" s="80"/>
    </row>
    <row r="74" spans="1:62" ht="36">
      <c r="A74" s="75"/>
      <c r="B74" s="75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9" t="s">
        <v>87</v>
      </c>
      <c r="AE74" s="79"/>
      <c r="AF74" s="80"/>
      <c r="AG74" s="83"/>
      <c r="AH74" s="83"/>
      <c r="AI74" s="83"/>
      <c r="AJ74" s="98"/>
      <c r="AK74" s="83"/>
      <c r="AL74" s="83"/>
      <c r="AM74" s="83"/>
      <c r="AN74" s="83"/>
      <c r="AO74" s="83"/>
      <c r="AP74" s="45"/>
      <c r="AQ74" s="83"/>
      <c r="AR74" s="83"/>
      <c r="AS74" s="45"/>
      <c r="AT74" s="90"/>
      <c r="AU74" s="90"/>
      <c r="AV74" s="90"/>
      <c r="AW74" s="90"/>
      <c r="AX74" s="90"/>
      <c r="AY74" s="83"/>
      <c r="AZ74" s="90"/>
      <c r="BA74" s="90"/>
      <c r="BB74" s="83"/>
      <c r="BC74" s="90"/>
      <c r="BD74" s="90"/>
      <c r="BE74" s="83"/>
      <c r="BF74" s="90"/>
      <c r="BG74" s="83"/>
      <c r="BH74" s="90"/>
      <c r="BI74" s="83"/>
      <c r="BJ74" s="80"/>
    </row>
    <row r="75" spans="1:62" ht="68.25">
      <c r="A75" s="75"/>
      <c r="B75" s="75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113" t="s">
        <v>118</v>
      </c>
      <c r="AE75" s="79"/>
      <c r="AF75" s="80"/>
      <c r="AG75" s="83"/>
      <c r="AH75" s="83"/>
      <c r="AI75" s="83"/>
      <c r="AJ75" s="98"/>
      <c r="AK75" s="83"/>
      <c r="AL75" s="83"/>
      <c r="AM75" s="83"/>
      <c r="AN75" s="83"/>
      <c r="AO75" s="83"/>
      <c r="AP75" s="45"/>
      <c r="AQ75" s="83"/>
      <c r="AR75" s="83"/>
      <c r="AS75" s="45"/>
      <c r="AT75" s="90"/>
      <c r="AU75" s="90"/>
      <c r="AV75" s="90"/>
      <c r="AW75" s="90"/>
      <c r="AX75" s="90"/>
      <c r="AY75" s="83"/>
      <c r="AZ75" s="90"/>
      <c r="BA75" s="90"/>
      <c r="BB75" s="83"/>
      <c r="BC75" s="90"/>
      <c r="BD75" s="90"/>
      <c r="BE75" s="83"/>
      <c r="BF75" s="90"/>
      <c r="BG75" s="83"/>
      <c r="BH75" s="90"/>
      <c r="BI75" s="83"/>
      <c r="BJ75" s="80"/>
    </row>
    <row r="76" spans="1:62" ht="36">
      <c r="A76" s="75"/>
      <c r="B76" s="75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9" t="s">
        <v>87</v>
      </c>
      <c r="AE76" s="79"/>
      <c r="AF76" s="80"/>
      <c r="AG76" s="83"/>
      <c r="AH76" s="83"/>
      <c r="AI76" s="83"/>
      <c r="AJ76" s="98"/>
      <c r="AK76" s="83"/>
      <c r="AL76" s="83"/>
      <c r="AM76" s="83"/>
      <c r="AN76" s="83"/>
      <c r="AO76" s="83"/>
      <c r="AP76" s="45"/>
      <c r="AQ76" s="83"/>
      <c r="AR76" s="83"/>
      <c r="AS76" s="45"/>
      <c r="AT76" s="90"/>
      <c r="AU76" s="90"/>
      <c r="AV76" s="90"/>
      <c r="AW76" s="90"/>
      <c r="AX76" s="90"/>
      <c r="AY76" s="83"/>
      <c r="AZ76" s="90"/>
      <c r="BA76" s="90"/>
      <c r="BB76" s="83"/>
      <c r="BC76" s="90"/>
      <c r="BD76" s="90"/>
      <c r="BE76" s="83"/>
      <c r="BF76" s="90"/>
      <c r="BG76" s="83"/>
      <c r="BH76" s="90"/>
      <c r="BI76" s="83"/>
      <c r="BJ76" s="80"/>
    </row>
    <row r="77" spans="1:62" ht="57">
      <c r="A77" s="75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111" t="s">
        <v>556</v>
      </c>
      <c r="AE77" s="79"/>
      <c r="AF77" s="80"/>
      <c r="AG77" s="83"/>
      <c r="AH77" s="83"/>
      <c r="AI77" s="83"/>
      <c r="AJ77" s="98"/>
      <c r="AK77" s="83"/>
      <c r="AL77" s="83"/>
      <c r="AM77" s="83"/>
      <c r="AN77" s="83"/>
      <c r="AO77" s="83"/>
      <c r="AP77" s="45"/>
      <c r="AQ77" s="83"/>
      <c r="AR77" s="83"/>
      <c r="AS77" s="45"/>
      <c r="AT77" s="90"/>
      <c r="AU77" s="90"/>
      <c r="AV77" s="90"/>
      <c r="AW77" s="90"/>
      <c r="AX77" s="90"/>
      <c r="AY77" s="83"/>
      <c r="AZ77" s="90"/>
      <c r="BA77" s="90"/>
      <c r="BB77" s="83"/>
      <c r="BC77" s="90"/>
      <c r="BD77" s="90"/>
      <c r="BE77" s="83"/>
      <c r="BF77" s="90"/>
      <c r="BG77" s="83"/>
      <c r="BH77" s="90"/>
      <c r="BI77" s="83"/>
      <c r="BJ77" s="80"/>
    </row>
    <row r="78" spans="1:62" ht="36">
      <c r="A78" s="75"/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9" t="s">
        <v>87</v>
      </c>
      <c r="AE78" s="79"/>
      <c r="AF78" s="80"/>
      <c r="AG78" s="83"/>
      <c r="AH78" s="83"/>
      <c r="AI78" s="83"/>
      <c r="AJ78" s="98"/>
      <c r="AK78" s="83"/>
      <c r="AL78" s="83"/>
      <c r="AM78" s="83"/>
      <c r="AN78" s="83"/>
      <c r="AO78" s="83"/>
      <c r="AP78" s="45"/>
      <c r="AQ78" s="83"/>
      <c r="AR78" s="83"/>
      <c r="AS78" s="45"/>
      <c r="AT78" s="90"/>
      <c r="AU78" s="90"/>
      <c r="AV78" s="90"/>
      <c r="AW78" s="90"/>
      <c r="AX78" s="90"/>
      <c r="AY78" s="83"/>
      <c r="AZ78" s="90"/>
      <c r="BA78" s="90"/>
      <c r="BB78" s="83"/>
      <c r="BC78" s="90"/>
      <c r="BD78" s="90"/>
      <c r="BE78" s="83"/>
      <c r="BF78" s="90"/>
      <c r="BG78" s="83"/>
      <c r="BH78" s="90"/>
      <c r="BI78" s="83"/>
      <c r="BJ78" s="80"/>
    </row>
    <row r="79" spans="1:62" ht="57">
      <c r="A79" s="75"/>
      <c r="B79" s="75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111" t="s">
        <v>557</v>
      </c>
      <c r="AE79" s="79"/>
      <c r="AF79" s="80"/>
      <c r="AG79" s="83"/>
      <c r="AH79" s="83"/>
      <c r="AI79" s="83"/>
      <c r="AJ79" s="98"/>
      <c r="AK79" s="83"/>
      <c r="AL79" s="83"/>
      <c r="AM79" s="83"/>
      <c r="AN79" s="83"/>
      <c r="AO79" s="83"/>
      <c r="AP79" s="45"/>
      <c r="AQ79" s="83"/>
      <c r="AR79" s="83"/>
      <c r="AS79" s="45"/>
      <c r="AT79" s="90"/>
      <c r="AU79" s="90"/>
      <c r="AV79" s="90"/>
      <c r="AW79" s="90"/>
      <c r="AX79" s="90"/>
      <c r="AY79" s="83"/>
      <c r="AZ79" s="90"/>
      <c r="BA79" s="90"/>
      <c r="BB79" s="83"/>
      <c r="BC79" s="90"/>
      <c r="BD79" s="90"/>
      <c r="BE79" s="83"/>
      <c r="BF79" s="90"/>
      <c r="BG79" s="83"/>
      <c r="BH79" s="90"/>
      <c r="BI79" s="83"/>
      <c r="BJ79" s="80"/>
    </row>
    <row r="80" spans="1:62" ht="36">
      <c r="A80" s="75"/>
      <c r="B80" s="75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9" t="s">
        <v>87</v>
      </c>
      <c r="AE80" s="79"/>
      <c r="AF80" s="80"/>
      <c r="AG80" s="83"/>
      <c r="AH80" s="83"/>
      <c r="AI80" s="83"/>
      <c r="AJ80" s="98"/>
      <c r="AK80" s="83"/>
      <c r="AL80" s="83"/>
      <c r="AM80" s="83"/>
      <c r="AN80" s="83"/>
      <c r="AO80" s="83"/>
      <c r="AP80" s="45"/>
      <c r="AQ80" s="83"/>
      <c r="AR80" s="83"/>
      <c r="AS80" s="45"/>
      <c r="AT80" s="90"/>
      <c r="AU80" s="90"/>
      <c r="AV80" s="90"/>
      <c r="AW80" s="90"/>
      <c r="AX80" s="90"/>
      <c r="AY80" s="83"/>
      <c r="AZ80" s="90"/>
      <c r="BA80" s="90"/>
      <c r="BB80" s="83"/>
      <c r="BC80" s="90"/>
      <c r="BD80" s="90"/>
      <c r="BE80" s="83"/>
      <c r="BF80" s="90"/>
      <c r="BG80" s="83"/>
      <c r="BH80" s="90"/>
      <c r="BI80" s="83"/>
      <c r="BJ80" s="80"/>
    </row>
    <row r="81" spans="1:62" ht="48">
      <c r="A81" s="75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151" t="s">
        <v>306</v>
      </c>
      <c r="AE81" s="79"/>
      <c r="AF81" s="80"/>
      <c r="AG81" s="83"/>
      <c r="AH81" s="83"/>
      <c r="AI81" s="83"/>
      <c r="AJ81" s="98"/>
      <c r="AK81" s="83"/>
      <c r="AL81" s="83"/>
      <c r="AM81" s="83"/>
      <c r="AN81" s="83"/>
      <c r="AO81" s="83"/>
      <c r="AP81" s="45"/>
      <c r="AQ81" s="83"/>
      <c r="AR81" s="83"/>
      <c r="AS81" s="45"/>
      <c r="AT81" s="90"/>
      <c r="AU81" s="90"/>
      <c r="AV81" s="90"/>
      <c r="AW81" s="90"/>
      <c r="AX81" s="90"/>
      <c r="AY81" s="83"/>
      <c r="AZ81" s="90"/>
      <c r="BA81" s="90"/>
      <c r="BB81" s="83"/>
      <c r="BC81" s="90"/>
      <c r="BD81" s="90"/>
      <c r="BE81" s="83"/>
      <c r="BF81" s="90"/>
      <c r="BG81" s="83"/>
      <c r="BH81" s="90"/>
      <c r="BI81" s="83"/>
      <c r="BJ81" s="80"/>
    </row>
    <row r="82" spans="1:62" ht="36">
      <c r="A82" s="75"/>
      <c r="B82" s="75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9" t="s">
        <v>87</v>
      </c>
      <c r="AE82" s="79"/>
      <c r="AF82" s="80"/>
      <c r="AG82" s="83"/>
      <c r="AH82" s="83"/>
      <c r="AI82" s="83"/>
      <c r="AJ82" s="98"/>
      <c r="AK82" s="83"/>
      <c r="AL82" s="83"/>
      <c r="AM82" s="83"/>
      <c r="AN82" s="83"/>
      <c r="AO82" s="83"/>
      <c r="AP82" s="45"/>
      <c r="AQ82" s="83"/>
      <c r="AR82" s="83"/>
      <c r="AS82" s="45"/>
      <c r="AT82" s="90"/>
      <c r="AU82" s="90"/>
      <c r="AV82" s="90"/>
      <c r="AW82" s="90"/>
      <c r="AX82" s="90"/>
      <c r="AY82" s="83"/>
      <c r="AZ82" s="90"/>
      <c r="BA82" s="90"/>
      <c r="BB82" s="83"/>
      <c r="BC82" s="90"/>
      <c r="BD82" s="90"/>
      <c r="BE82" s="83"/>
      <c r="BF82" s="90"/>
      <c r="BG82" s="83"/>
      <c r="BH82" s="90"/>
      <c r="BI82" s="83"/>
      <c r="BJ82" s="80"/>
    </row>
    <row r="83" spans="1:62" ht="60">
      <c r="A83" s="75"/>
      <c r="B83" s="75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151" t="s">
        <v>110</v>
      </c>
      <c r="AE83" s="79"/>
      <c r="AF83" s="80"/>
      <c r="AG83" s="83"/>
      <c r="AH83" s="83"/>
      <c r="AI83" s="83"/>
      <c r="AJ83" s="98"/>
      <c r="AK83" s="83"/>
      <c r="AL83" s="83"/>
      <c r="AM83" s="83"/>
      <c r="AN83" s="83"/>
      <c r="AO83" s="83"/>
      <c r="AP83" s="45"/>
      <c r="AQ83" s="83"/>
      <c r="AR83" s="83"/>
      <c r="AS83" s="45"/>
      <c r="AT83" s="90"/>
      <c r="AU83" s="90"/>
      <c r="AV83" s="90"/>
      <c r="AW83" s="90"/>
      <c r="AX83" s="90"/>
      <c r="AY83" s="83"/>
      <c r="AZ83" s="90"/>
      <c r="BA83" s="90"/>
      <c r="BB83" s="83"/>
      <c r="BC83" s="90"/>
      <c r="BD83" s="90"/>
      <c r="BE83" s="83"/>
      <c r="BF83" s="90"/>
      <c r="BG83" s="83"/>
      <c r="BH83" s="90"/>
      <c r="BI83" s="83"/>
      <c r="BJ83" s="80"/>
    </row>
    <row r="84" spans="1:62" ht="36">
      <c r="A84" s="75"/>
      <c r="B84" s="75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9" t="s">
        <v>87</v>
      </c>
      <c r="AE84" s="79"/>
      <c r="AF84" s="80"/>
      <c r="AG84" s="83"/>
      <c r="AH84" s="83"/>
      <c r="AI84" s="83"/>
      <c r="AJ84" s="98"/>
      <c r="AK84" s="83"/>
      <c r="AL84" s="83"/>
      <c r="AM84" s="83"/>
      <c r="AN84" s="83"/>
      <c r="AO84" s="83"/>
      <c r="AP84" s="45"/>
      <c r="AQ84" s="83"/>
      <c r="AR84" s="83"/>
      <c r="AS84" s="45"/>
      <c r="AT84" s="90"/>
      <c r="AU84" s="90"/>
      <c r="AV84" s="90"/>
      <c r="AW84" s="90"/>
      <c r="AX84" s="90"/>
      <c r="AY84" s="83"/>
      <c r="AZ84" s="90"/>
      <c r="BA84" s="90"/>
      <c r="BB84" s="83"/>
      <c r="BC84" s="90"/>
      <c r="BD84" s="90"/>
      <c r="BE84" s="83"/>
      <c r="BF84" s="90"/>
      <c r="BG84" s="83"/>
      <c r="BH84" s="90"/>
      <c r="BI84" s="83"/>
      <c r="BJ84" s="80"/>
    </row>
    <row r="85" spans="1:62" ht="108">
      <c r="A85" s="75"/>
      <c r="B85" s="75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152" t="s">
        <v>3</v>
      </c>
      <c r="AE85" s="79"/>
      <c r="AF85" s="80"/>
      <c r="AG85" s="83"/>
      <c r="AH85" s="83"/>
      <c r="AI85" s="83"/>
      <c r="AJ85" s="98"/>
      <c r="AK85" s="83"/>
      <c r="AL85" s="83"/>
      <c r="AM85" s="83"/>
      <c r="AN85" s="83"/>
      <c r="AO85" s="83"/>
      <c r="AP85" s="45"/>
      <c r="AQ85" s="83"/>
      <c r="AR85" s="83"/>
      <c r="AS85" s="45"/>
      <c r="AT85" s="90"/>
      <c r="AU85" s="90"/>
      <c r="AV85" s="90"/>
      <c r="AW85" s="90"/>
      <c r="AX85" s="90"/>
      <c r="AY85" s="83"/>
      <c r="AZ85" s="90"/>
      <c r="BA85" s="90"/>
      <c r="BB85" s="83"/>
      <c r="BC85" s="90"/>
      <c r="BD85" s="90"/>
      <c r="BE85" s="83"/>
      <c r="BF85" s="90"/>
      <c r="BG85" s="83"/>
      <c r="BH85" s="90"/>
      <c r="BI85" s="83"/>
      <c r="BJ85" s="80"/>
    </row>
    <row r="86" spans="1:62" ht="72">
      <c r="A86" s="75"/>
      <c r="B86" s="75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151" t="s">
        <v>210</v>
      </c>
      <c r="AE86" s="79"/>
      <c r="AF86" s="80"/>
      <c r="AG86" s="83"/>
      <c r="AH86" s="83"/>
      <c r="AI86" s="83"/>
      <c r="AJ86" s="98"/>
      <c r="AK86" s="83"/>
      <c r="AL86" s="83"/>
      <c r="AM86" s="83"/>
      <c r="AN86" s="83"/>
      <c r="AO86" s="83"/>
      <c r="AP86" s="45"/>
      <c r="AQ86" s="83"/>
      <c r="AR86" s="83"/>
      <c r="AS86" s="45"/>
      <c r="AT86" s="90"/>
      <c r="AU86" s="90"/>
      <c r="AV86" s="90"/>
      <c r="AW86" s="90"/>
      <c r="AX86" s="90"/>
      <c r="AY86" s="83"/>
      <c r="AZ86" s="90"/>
      <c r="BA86" s="90"/>
      <c r="BB86" s="83"/>
      <c r="BC86" s="90"/>
      <c r="BD86" s="90"/>
      <c r="BE86" s="83"/>
      <c r="BF86" s="90"/>
      <c r="BG86" s="83"/>
      <c r="BH86" s="90"/>
      <c r="BI86" s="83"/>
      <c r="BJ86" s="80"/>
    </row>
    <row r="87" spans="1:62" ht="36">
      <c r="A87" s="75"/>
      <c r="B87" s="75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9" t="s">
        <v>87</v>
      </c>
      <c r="AE87" s="79"/>
      <c r="AF87" s="80"/>
      <c r="AG87" s="83"/>
      <c r="AH87" s="83"/>
      <c r="AI87" s="83"/>
      <c r="AJ87" s="98"/>
      <c r="AK87" s="83"/>
      <c r="AL87" s="83"/>
      <c r="AM87" s="83"/>
      <c r="AN87" s="83"/>
      <c r="AO87" s="83"/>
      <c r="AP87" s="45"/>
      <c r="AQ87" s="83"/>
      <c r="AR87" s="83"/>
      <c r="AS87" s="45"/>
      <c r="AT87" s="90"/>
      <c r="AU87" s="90"/>
      <c r="AV87" s="90"/>
      <c r="AW87" s="90"/>
      <c r="AX87" s="90"/>
      <c r="AY87" s="83"/>
      <c r="AZ87" s="90"/>
      <c r="BA87" s="90"/>
      <c r="BB87" s="83"/>
      <c r="BC87" s="90"/>
      <c r="BD87" s="90"/>
      <c r="BE87" s="83"/>
      <c r="BF87" s="90"/>
      <c r="BG87" s="83"/>
      <c r="BH87" s="90"/>
      <c r="BI87" s="83"/>
      <c r="BJ87" s="80"/>
    </row>
    <row r="88" spans="1:62" ht="120">
      <c r="A88" s="75"/>
      <c r="B88" s="75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152" t="s">
        <v>4</v>
      </c>
      <c r="AE88" s="79" t="s">
        <v>8</v>
      </c>
      <c r="AF88" s="80"/>
      <c r="AG88" s="83"/>
      <c r="AH88" s="83"/>
      <c r="AI88" s="83"/>
      <c r="AJ88" s="98"/>
      <c r="AK88" s="83"/>
      <c r="AL88" s="83"/>
      <c r="AM88" s="83"/>
      <c r="AN88" s="83"/>
      <c r="AO88" s="83"/>
      <c r="AP88" s="45"/>
      <c r="AQ88" s="83"/>
      <c r="AR88" s="83"/>
      <c r="AS88" s="45"/>
      <c r="AT88" s="90"/>
      <c r="AU88" s="90"/>
      <c r="AV88" s="90"/>
      <c r="AW88" s="90"/>
      <c r="AX88" s="90"/>
      <c r="AY88" s="83"/>
      <c r="AZ88" s="90"/>
      <c r="BA88" s="90"/>
      <c r="BB88" s="83"/>
      <c r="BC88" s="90"/>
      <c r="BD88" s="90"/>
      <c r="BE88" s="83"/>
      <c r="BF88" s="90"/>
      <c r="BG88" s="83"/>
      <c r="BH88" s="90"/>
      <c r="BI88" s="83"/>
      <c r="BJ88" s="80"/>
    </row>
    <row r="89" spans="1:62" ht="72">
      <c r="A89" s="75"/>
      <c r="B89" s="75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151" t="s">
        <v>211</v>
      </c>
      <c r="AE89" s="79"/>
      <c r="AF89" s="80"/>
      <c r="AG89" s="83"/>
      <c r="AH89" s="83"/>
      <c r="AI89" s="83"/>
      <c r="AJ89" s="98"/>
      <c r="AK89" s="83"/>
      <c r="AL89" s="83"/>
      <c r="AM89" s="83"/>
      <c r="AN89" s="83"/>
      <c r="AO89" s="83"/>
      <c r="AP89" s="45"/>
      <c r="AQ89" s="83"/>
      <c r="AR89" s="83"/>
      <c r="AS89" s="45"/>
      <c r="AT89" s="90"/>
      <c r="AU89" s="90"/>
      <c r="AV89" s="90"/>
      <c r="AW89" s="90"/>
      <c r="AX89" s="90"/>
      <c r="AY89" s="83"/>
      <c r="AZ89" s="90"/>
      <c r="BA89" s="90"/>
      <c r="BB89" s="83"/>
      <c r="BC89" s="90"/>
      <c r="BD89" s="90"/>
      <c r="BE89" s="83"/>
      <c r="BF89" s="90"/>
      <c r="BG89" s="83"/>
      <c r="BH89" s="90"/>
      <c r="BI89" s="83"/>
      <c r="BJ89" s="80"/>
    </row>
    <row r="90" spans="1:62" ht="36">
      <c r="A90" s="75"/>
      <c r="B90" s="75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9" t="s">
        <v>87</v>
      </c>
      <c r="AE90" s="79"/>
      <c r="AF90" s="80"/>
      <c r="AG90" s="83"/>
      <c r="AH90" s="83"/>
      <c r="AI90" s="83"/>
      <c r="AJ90" s="98"/>
      <c r="AK90" s="83"/>
      <c r="AL90" s="83"/>
      <c r="AM90" s="83"/>
      <c r="AN90" s="83"/>
      <c r="AO90" s="83"/>
      <c r="AP90" s="45"/>
      <c r="AQ90" s="83"/>
      <c r="AR90" s="83"/>
      <c r="AS90" s="45"/>
      <c r="AT90" s="90"/>
      <c r="AU90" s="90"/>
      <c r="AV90" s="90"/>
      <c r="AW90" s="90"/>
      <c r="AX90" s="90"/>
      <c r="AY90" s="83"/>
      <c r="AZ90" s="90"/>
      <c r="BA90" s="90"/>
      <c r="BB90" s="83"/>
      <c r="BC90" s="90"/>
      <c r="BD90" s="90"/>
      <c r="BE90" s="83"/>
      <c r="BF90" s="90"/>
      <c r="BG90" s="83"/>
      <c r="BH90" s="90"/>
      <c r="BI90" s="83"/>
      <c r="BJ90" s="80"/>
    </row>
    <row r="91" spans="1:62" ht="72">
      <c r="A91" s="75"/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152" t="s">
        <v>5</v>
      </c>
      <c r="AE91" s="79" t="s">
        <v>8</v>
      </c>
      <c r="AF91" s="80"/>
      <c r="AG91" s="83"/>
      <c r="AH91" s="83"/>
      <c r="AI91" s="83"/>
      <c r="AJ91" s="98"/>
      <c r="AK91" s="83"/>
      <c r="AL91" s="83"/>
      <c r="AM91" s="83"/>
      <c r="AN91" s="83"/>
      <c r="AO91" s="83"/>
      <c r="AP91" s="45"/>
      <c r="AQ91" s="83"/>
      <c r="AR91" s="83"/>
      <c r="AS91" s="45"/>
      <c r="AT91" s="90"/>
      <c r="AU91" s="90"/>
      <c r="AV91" s="90"/>
      <c r="AW91" s="90"/>
      <c r="AX91" s="90"/>
      <c r="AY91" s="83"/>
      <c r="AZ91" s="90"/>
      <c r="BA91" s="90"/>
      <c r="BB91" s="83"/>
      <c r="BC91" s="90"/>
      <c r="BD91" s="90"/>
      <c r="BE91" s="83"/>
      <c r="BF91" s="90"/>
      <c r="BG91" s="83"/>
      <c r="BH91" s="90"/>
      <c r="BI91" s="83"/>
      <c r="BJ91" s="80"/>
    </row>
    <row r="92" spans="1:62" ht="58.5" customHeight="1">
      <c r="A92" s="75"/>
      <c r="B92" s="75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151" t="s">
        <v>6</v>
      </c>
      <c r="AE92" s="79"/>
      <c r="AF92" s="80"/>
      <c r="AG92" s="83"/>
      <c r="AH92" s="83"/>
      <c r="AI92" s="83"/>
      <c r="AJ92" s="98"/>
      <c r="AK92" s="83"/>
      <c r="AL92" s="83"/>
      <c r="AM92" s="83"/>
      <c r="AN92" s="83"/>
      <c r="AO92" s="83"/>
      <c r="AP92" s="45"/>
      <c r="AQ92" s="83"/>
      <c r="AR92" s="83"/>
      <c r="AS92" s="45"/>
      <c r="AT92" s="90"/>
      <c r="AU92" s="90"/>
      <c r="AV92" s="90"/>
      <c r="AW92" s="90"/>
      <c r="AX92" s="90"/>
      <c r="AY92" s="83"/>
      <c r="AZ92" s="90"/>
      <c r="BA92" s="90"/>
      <c r="BB92" s="83"/>
      <c r="BC92" s="90"/>
      <c r="BD92" s="90"/>
      <c r="BE92" s="83"/>
      <c r="BF92" s="90"/>
      <c r="BG92" s="83"/>
      <c r="BH92" s="90"/>
      <c r="BI92" s="83"/>
      <c r="BJ92" s="80"/>
    </row>
    <row r="93" spans="1:62" ht="36">
      <c r="A93" s="75"/>
      <c r="B93" s="75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9" t="s">
        <v>87</v>
      </c>
      <c r="AE93" s="79"/>
      <c r="AF93" s="80"/>
      <c r="AG93" s="83"/>
      <c r="AH93" s="83"/>
      <c r="AI93" s="83"/>
      <c r="AJ93" s="98"/>
      <c r="AK93" s="83"/>
      <c r="AL93" s="83"/>
      <c r="AM93" s="83"/>
      <c r="AN93" s="83"/>
      <c r="AO93" s="83"/>
      <c r="AP93" s="45"/>
      <c r="AQ93" s="83"/>
      <c r="AR93" s="83"/>
      <c r="AS93" s="45"/>
      <c r="AT93" s="90"/>
      <c r="AU93" s="90"/>
      <c r="AV93" s="90"/>
      <c r="AW93" s="90"/>
      <c r="AX93" s="90"/>
      <c r="AY93" s="83"/>
      <c r="AZ93" s="90"/>
      <c r="BA93" s="90"/>
      <c r="BB93" s="83"/>
      <c r="BC93" s="90"/>
      <c r="BD93" s="90"/>
      <c r="BE93" s="83"/>
      <c r="BF93" s="90"/>
      <c r="BG93" s="83"/>
      <c r="BH93" s="90"/>
      <c r="BI93" s="83"/>
      <c r="BJ93" s="80"/>
    </row>
    <row r="94" spans="1:62" ht="48">
      <c r="A94" s="75"/>
      <c r="B94" s="75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152" t="s">
        <v>7</v>
      </c>
      <c r="AE94" s="79" t="s">
        <v>8</v>
      </c>
      <c r="AF94" s="80"/>
      <c r="AG94" s="83"/>
      <c r="AH94" s="83"/>
      <c r="AI94" s="83"/>
      <c r="AJ94" s="98"/>
      <c r="AK94" s="83"/>
      <c r="AL94" s="83"/>
      <c r="AM94" s="83"/>
      <c r="AN94" s="83"/>
      <c r="AO94" s="83"/>
      <c r="AP94" s="45"/>
      <c r="AQ94" s="83"/>
      <c r="AR94" s="83"/>
      <c r="AS94" s="45"/>
      <c r="AT94" s="90"/>
      <c r="AU94" s="90"/>
      <c r="AV94" s="90"/>
      <c r="AW94" s="90"/>
      <c r="AX94" s="90"/>
      <c r="AY94" s="83"/>
      <c r="AZ94" s="90"/>
      <c r="BA94" s="90"/>
      <c r="BB94" s="83"/>
      <c r="BC94" s="90"/>
      <c r="BD94" s="90"/>
      <c r="BE94" s="83"/>
      <c r="BF94" s="90"/>
      <c r="BG94" s="83"/>
      <c r="BH94" s="90"/>
      <c r="BI94" s="83"/>
      <c r="BJ94" s="80"/>
    </row>
    <row r="95" spans="1:62" ht="48">
      <c r="A95" s="75"/>
      <c r="B95" s="75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151" t="s">
        <v>109</v>
      </c>
      <c r="AE95" s="79"/>
      <c r="AF95" s="80"/>
      <c r="AG95" s="83"/>
      <c r="AH95" s="83"/>
      <c r="AI95" s="83"/>
      <c r="AJ95" s="98"/>
      <c r="AK95" s="83"/>
      <c r="AL95" s="83"/>
      <c r="AM95" s="83"/>
      <c r="AN95" s="83"/>
      <c r="AO95" s="83"/>
      <c r="AP95" s="45"/>
      <c r="AQ95" s="83"/>
      <c r="AR95" s="83"/>
      <c r="AS95" s="45"/>
      <c r="AT95" s="90"/>
      <c r="AU95" s="90"/>
      <c r="AV95" s="90"/>
      <c r="AW95" s="90"/>
      <c r="AX95" s="90"/>
      <c r="AY95" s="83"/>
      <c r="AZ95" s="90"/>
      <c r="BA95" s="90"/>
      <c r="BB95" s="83"/>
      <c r="BC95" s="90"/>
      <c r="BD95" s="90"/>
      <c r="BE95" s="83"/>
      <c r="BF95" s="90"/>
      <c r="BG95" s="83"/>
      <c r="BH95" s="90"/>
      <c r="BI95" s="83"/>
      <c r="BJ95" s="80"/>
    </row>
    <row r="96" spans="1:62" ht="36">
      <c r="A96" s="75"/>
      <c r="B96" s="75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9" t="s">
        <v>87</v>
      </c>
      <c r="AE96" s="79"/>
      <c r="AF96" s="80"/>
      <c r="AG96" s="83"/>
      <c r="AH96" s="83"/>
      <c r="AI96" s="83"/>
      <c r="AJ96" s="98"/>
      <c r="AK96" s="83"/>
      <c r="AL96" s="83"/>
      <c r="AM96" s="83"/>
      <c r="AN96" s="83"/>
      <c r="AO96" s="83"/>
      <c r="AP96" s="45"/>
      <c r="AQ96" s="83"/>
      <c r="AR96" s="83"/>
      <c r="AS96" s="45"/>
      <c r="AT96" s="90"/>
      <c r="AU96" s="90"/>
      <c r="AV96" s="90"/>
      <c r="AW96" s="90"/>
      <c r="AX96" s="90"/>
      <c r="AY96" s="83"/>
      <c r="AZ96" s="90"/>
      <c r="BA96" s="90"/>
      <c r="BB96" s="83"/>
      <c r="BC96" s="90"/>
      <c r="BD96" s="90"/>
      <c r="BE96" s="83"/>
      <c r="BF96" s="90"/>
      <c r="BG96" s="83"/>
      <c r="BH96" s="90"/>
      <c r="BI96" s="83"/>
      <c r="BJ96" s="80"/>
    </row>
    <row r="97" spans="1:62" ht="64.5">
      <c r="A97" s="75"/>
      <c r="B97" s="75"/>
      <c r="C97" s="76">
        <v>0</v>
      </c>
      <c r="D97" s="76">
        <v>7</v>
      </c>
      <c r="E97" s="76">
        <v>5</v>
      </c>
      <c r="F97" s="76">
        <v>0</v>
      </c>
      <c r="G97" s="76">
        <v>7</v>
      </c>
      <c r="H97" s="76">
        <v>0</v>
      </c>
      <c r="I97" s="76">
        <v>2</v>
      </c>
      <c r="J97" s="76">
        <v>0</v>
      </c>
      <c r="K97" s="76">
        <v>2</v>
      </c>
      <c r="L97" s="85" t="s">
        <v>353</v>
      </c>
      <c r="M97" s="76">
        <v>2</v>
      </c>
      <c r="N97" s="76">
        <v>0</v>
      </c>
      <c r="O97" s="76">
        <v>0</v>
      </c>
      <c r="P97" s="76">
        <v>0</v>
      </c>
      <c r="Q97" s="76">
        <v>6</v>
      </c>
      <c r="R97" s="76">
        <v>1</v>
      </c>
      <c r="S97" s="76">
        <v>1</v>
      </c>
      <c r="T97" s="77">
        <v>2</v>
      </c>
      <c r="U97" s="77">
        <v>4</v>
      </c>
      <c r="V97" s="77">
        <v>1</v>
      </c>
      <c r="W97" s="77"/>
      <c r="X97" s="77"/>
      <c r="Y97" s="77"/>
      <c r="Z97" s="77"/>
      <c r="AA97" s="77"/>
      <c r="AB97" s="77"/>
      <c r="AC97" s="77"/>
      <c r="AD97" s="102" t="s">
        <v>9</v>
      </c>
      <c r="AE97" s="44" t="s">
        <v>487</v>
      </c>
      <c r="AF97" s="80"/>
      <c r="AG97" s="83">
        <v>30153.3</v>
      </c>
      <c r="AH97" s="83">
        <v>33760.300000000003</v>
      </c>
      <c r="AI97" s="83">
        <v>38181.199999999997</v>
      </c>
      <c r="AJ97" s="98">
        <v>38242.699999999997</v>
      </c>
      <c r="AK97" s="83"/>
      <c r="AL97" s="83">
        <f t="shared" si="1"/>
        <v>38242.699999999997</v>
      </c>
      <c r="AM97" s="83"/>
      <c r="AN97" s="83">
        <v>0</v>
      </c>
      <c r="AO97" s="83"/>
      <c r="AP97" s="45">
        <f t="shared" si="2"/>
        <v>0</v>
      </c>
      <c r="AQ97" s="83"/>
      <c r="AR97" s="83"/>
      <c r="AS97" s="45">
        <f t="shared" si="3"/>
        <v>38242.699999999997</v>
      </c>
      <c r="AT97" s="90"/>
      <c r="AU97" s="90"/>
      <c r="AV97" s="90"/>
      <c r="AW97" s="90"/>
      <c r="AX97" s="90"/>
      <c r="AY97" s="83">
        <v>38242.699999999997</v>
      </c>
      <c r="AZ97" s="90"/>
      <c r="BA97" s="90"/>
      <c r="BB97" s="83">
        <v>38242.699999999997</v>
      </c>
      <c r="BC97" s="90"/>
      <c r="BD97" s="90"/>
      <c r="BE97" s="83">
        <v>38242.699999999997</v>
      </c>
      <c r="BF97" s="90"/>
      <c r="BG97" s="83">
        <v>38242.699999999997</v>
      </c>
      <c r="BH97" s="90"/>
      <c r="BI97" s="83">
        <v>38242.699999999997</v>
      </c>
      <c r="BJ97" s="80"/>
    </row>
    <row r="98" spans="1:62" ht="82.5" customHeight="1">
      <c r="A98" s="75"/>
      <c r="B98" s="75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107" t="s">
        <v>558</v>
      </c>
      <c r="AE98" s="46" t="s">
        <v>20</v>
      </c>
      <c r="AF98" s="80"/>
      <c r="AG98" s="83"/>
      <c r="AH98" s="83"/>
      <c r="AI98" s="83"/>
      <c r="AJ98" s="98"/>
      <c r="AK98" s="83"/>
      <c r="AL98" s="83">
        <f t="shared" si="1"/>
        <v>0</v>
      </c>
      <c r="AM98" s="83"/>
      <c r="AN98" s="83"/>
      <c r="AO98" s="83"/>
      <c r="AP98" s="45">
        <f t="shared" si="2"/>
        <v>0</v>
      </c>
      <c r="AQ98" s="83"/>
      <c r="AR98" s="83"/>
      <c r="AS98" s="45">
        <f t="shared" si="3"/>
        <v>0</v>
      </c>
      <c r="AT98" s="90"/>
      <c r="AU98" s="90"/>
      <c r="AV98" s="90"/>
      <c r="AW98" s="90"/>
      <c r="AX98" s="90"/>
      <c r="AY98" s="83">
        <v>0</v>
      </c>
      <c r="AZ98" s="90"/>
      <c r="BA98" s="90"/>
      <c r="BB98" s="83">
        <v>0</v>
      </c>
      <c r="BC98" s="90"/>
      <c r="BD98" s="90"/>
      <c r="BE98" s="83">
        <v>0</v>
      </c>
      <c r="BF98" s="90"/>
      <c r="BG98" s="83">
        <v>0</v>
      </c>
      <c r="BH98" s="90"/>
      <c r="BI98" s="83">
        <v>0</v>
      </c>
      <c r="BJ98" s="80"/>
    </row>
    <row r="99" spans="1:62" ht="36">
      <c r="A99" s="75"/>
      <c r="B99" s="75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9" t="s">
        <v>87</v>
      </c>
      <c r="AE99" s="79" t="s">
        <v>87</v>
      </c>
      <c r="AF99" s="80"/>
      <c r="AG99" s="83"/>
      <c r="AH99" s="83"/>
      <c r="AI99" s="83"/>
      <c r="AJ99" s="98"/>
      <c r="AK99" s="83"/>
      <c r="AL99" s="83">
        <f t="shared" si="1"/>
        <v>0</v>
      </c>
      <c r="AM99" s="83"/>
      <c r="AN99" s="83"/>
      <c r="AO99" s="83"/>
      <c r="AP99" s="45">
        <f t="shared" si="2"/>
        <v>0</v>
      </c>
      <c r="AQ99" s="83"/>
      <c r="AR99" s="83"/>
      <c r="AS99" s="45">
        <f t="shared" si="3"/>
        <v>0</v>
      </c>
      <c r="AT99" s="90"/>
      <c r="AU99" s="90"/>
      <c r="AV99" s="90"/>
      <c r="AW99" s="90"/>
      <c r="AX99" s="90"/>
      <c r="AY99" s="83">
        <v>0</v>
      </c>
      <c r="AZ99" s="90"/>
      <c r="BA99" s="90"/>
      <c r="BB99" s="83">
        <v>0</v>
      </c>
      <c r="BC99" s="90"/>
      <c r="BD99" s="90"/>
      <c r="BE99" s="83">
        <v>0</v>
      </c>
      <c r="BF99" s="90"/>
      <c r="BG99" s="83">
        <v>0</v>
      </c>
      <c r="BH99" s="90"/>
      <c r="BI99" s="83">
        <v>0</v>
      </c>
      <c r="BJ99" s="80"/>
    </row>
    <row r="100" spans="1:62">
      <c r="A100" s="75"/>
      <c r="B100" s="75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46" t="s">
        <v>479</v>
      </c>
      <c r="AE100" s="46" t="s">
        <v>479</v>
      </c>
      <c r="AF100" s="80"/>
      <c r="AG100" s="83"/>
      <c r="AH100" s="83"/>
      <c r="AI100" s="83"/>
      <c r="AJ100" s="98"/>
      <c r="AK100" s="83"/>
      <c r="AL100" s="83">
        <f t="shared" si="1"/>
        <v>0</v>
      </c>
      <c r="AM100" s="83"/>
      <c r="AN100" s="83"/>
      <c r="AO100" s="83"/>
      <c r="AP100" s="45">
        <f t="shared" si="2"/>
        <v>0</v>
      </c>
      <c r="AQ100" s="83"/>
      <c r="AR100" s="83"/>
      <c r="AS100" s="45">
        <f t="shared" si="3"/>
        <v>0</v>
      </c>
      <c r="AT100" s="90"/>
      <c r="AU100" s="90"/>
      <c r="AV100" s="90"/>
      <c r="AW100" s="90"/>
      <c r="AX100" s="90"/>
      <c r="AY100" s="83">
        <v>0</v>
      </c>
      <c r="AZ100" s="90"/>
      <c r="BA100" s="90"/>
      <c r="BB100" s="83">
        <v>0</v>
      </c>
      <c r="BC100" s="90"/>
      <c r="BD100" s="90"/>
      <c r="BE100" s="83">
        <v>0</v>
      </c>
      <c r="BF100" s="90"/>
      <c r="BG100" s="83">
        <v>0</v>
      </c>
      <c r="BH100" s="90"/>
      <c r="BI100" s="83">
        <v>0</v>
      </c>
      <c r="BJ100" s="80"/>
    </row>
    <row r="101" spans="1:62" ht="36">
      <c r="A101" s="75"/>
      <c r="B101" s="75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9" t="s">
        <v>87</v>
      </c>
      <c r="AE101" s="79" t="s">
        <v>87</v>
      </c>
      <c r="AF101" s="80"/>
      <c r="AG101" s="83"/>
      <c r="AH101" s="83"/>
      <c r="AI101" s="83"/>
      <c r="AJ101" s="98"/>
      <c r="AK101" s="83"/>
      <c r="AL101" s="83">
        <f t="shared" si="1"/>
        <v>0</v>
      </c>
      <c r="AM101" s="83"/>
      <c r="AN101" s="83"/>
      <c r="AO101" s="83"/>
      <c r="AP101" s="45">
        <f t="shared" si="2"/>
        <v>0</v>
      </c>
      <c r="AQ101" s="83"/>
      <c r="AR101" s="83"/>
      <c r="AS101" s="45">
        <f t="shared" si="3"/>
        <v>0</v>
      </c>
      <c r="AT101" s="90"/>
      <c r="AU101" s="90"/>
      <c r="AV101" s="90"/>
      <c r="AW101" s="90"/>
      <c r="AX101" s="90"/>
      <c r="AY101" s="83">
        <v>0</v>
      </c>
      <c r="AZ101" s="90"/>
      <c r="BA101" s="90"/>
      <c r="BB101" s="83">
        <v>0</v>
      </c>
      <c r="BC101" s="90"/>
      <c r="BD101" s="90"/>
      <c r="BE101" s="83">
        <v>0</v>
      </c>
      <c r="BF101" s="90"/>
      <c r="BG101" s="83">
        <v>0</v>
      </c>
      <c r="BH101" s="90"/>
      <c r="BI101" s="83">
        <v>0</v>
      </c>
      <c r="BJ101" s="80"/>
    </row>
    <row r="102" spans="1:62" ht="51.75">
      <c r="A102" s="75"/>
      <c r="B102" s="75"/>
      <c r="C102" s="76">
        <v>0</v>
      </c>
      <c r="D102" s="76">
        <v>7</v>
      </c>
      <c r="E102" s="76">
        <v>5</v>
      </c>
      <c r="F102" s="76">
        <v>0</v>
      </c>
      <c r="G102" s="76">
        <v>7</v>
      </c>
      <c r="H102" s="76">
        <v>0</v>
      </c>
      <c r="I102" s="76">
        <v>2</v>
      </c>
      <c r="J102" s="76">
        <v>0</v>
      </c>
      <c r="K102" s="76">
        <v>2</v>
      </c>
      <c r="L102" s="85" t="s">
        <v>353</v>
      </c>
      <c r="M102" s="76">
        <v>3</v>
      </c>
      <c r="N102" s="76">
        <v>0</v>
      </c>
      <c r="O102" s="76">
        <v>0</v>
      </c>
      <c r="P102" s="76">
        <v>0</v>
      </c>
      <c r="Q102" s="76">
        <v>6</v>
      </c>
      <c r="R102" s="76">
        <v>1</v>
      </c>
      <c r="S102" s="76">
        <v>2</v>
      </c>
      <c r="T102" s="77">
        <v>2</v>
      </c>
      <c r="U102" s="77">
        <v>4</v>
      </c>
      <c r="V102" s="77">
        <v>1</v>
      </c>
      <c r="W102" s="77"/>
      <c r="X102" s="77"/>
      <c r="Y102" s="77"/>
      <c r="Z102" s="77"/>
      <c r="AA102" s="77"/>
      <c r="AB102" s="77"/>
      <c r="AC102" s="77"/>
      <c r="AD102" s="102" t="s">
        <v>10</v>
      </c>
      <c r="AE102" s="44" t="s">
        <v>469</v>
      </c>
      <c r="AF102" s="80"/>
      <c r="AG102" s="83">
        <v>0</v>
      </c>
      <c r="AH102" s="83">
        <v>0</v>
      </c>
      <c r="AI102" s="83">
        <v>0</v>
      </c>
      <c r="AJ102" s="98">
        <v>0</v>
      </c>
      <c r="AK102" s="83"/>
      <c r="AL102" s="83">
        <f t="shared" si="1"/>
        <v>0</v>
      </c>
      <c r="AM102" s="83"/>
      <c r="AN102" s="83">
        <v>0</v>
      </c>
      <c r="AO102" s="83"/>
      <c r="AP102" s="45">
        <f t="shared" si="2"/>
        <v>0</v>
      </c>
      <c r="AQ102" s="83"/>
      <c r="AR102" s="83"/>
      <c r="AS102" s="45">
        <f t="shared" si="3"/>
        <v>0</v>
      </c>
      <c r="AT102" s="90"/>
      <c r="AU102" s="90"/>
      <c r="AV102" s="90"/>
      <c r="AW102" s="90"/>
      <c r="AX102" s="90"/>
      <c r="AY102" s="83">
        <v>0</v>
      </c>
      <c r="AZ102" s="90"/>
      <c r="BA102" s="90"/>
      <c r="BB102" s="83">
        <v>0</v>
      </c>
      <c r="BC102" s="90"/>
      <c r="BD102" s="90"/>
      <c r="BE102" s="83">
        <v>0</v>
      </c>
      <c r="BF102" s="90"/>
      <c r="BG102" s="83">
        <v>0</v>
      </c>
      <c r="BH102" s="90"/>
      <c r="BI102" s="83">
        <v>0</v>
      </c>
      <c r="BJ102" s="80"/>
    </row>
    <row r="103" spans="1:62">
      <c r="A103" s="75"/>
      <c r="B103" s="75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107"/>
      <c r="AE103" s="46" t="s">
        <v>20</v>
      </c>
      <c r="AF103" s="80"/>
      <c r="AG103" s="83"/>
      <c r="AH103" s="83"/>
      <c r="AI103" s="83"/>
      <c r="AJ103" s="98"/>
      <c r="AK103" s="83"/>
      <c r="AL103" s="83">
        <f t="shared" si="1"/>
        <v>0</v>
      </c>
      <c r="AM103" s="83"/>
      <c r="AN103" s="83"/>
      <c r="AO103" s="83"/>
      <c r="AP103" s="45">
        <f t="shared" si="2"/>
        <v>0</v>
      </c>
      <c r="AQ103" s="83"/>
      <c r="AR103" s="83"/>
      <c r="AS103" s="45">
        <f t="shared" si="3"/>
        <v>0</v>
      </c>
      <c r="AT103" s="90"/>
      <c r="AU103" s="90"/>
      <c r="AV103" s="90"/>
      <c r="AW103" s="90"/>
      <c r="AX103" s="90"/>
      <c r="AY103" s="83">
        <v>0</v>
      </c>
      <c r="AZ103" s="90"/>
      <c r="BA103" s="90"/>
      <c r="BB103" s="83">
        <v>0</v>
      </c>
      <c r="BC103" s="90"/>
      <c r="BD103" s="90"/>
      <c r="BE103" s="83">
        <v>0</v>
      </c>
      <c r="BF103" s="90"/>
      <c r="BG103" s="83">
        <v>0</v>
      </c>
      <c r="BH103" s="90"/>
      <c r="BI103" s="83">
        <v>0</v>
      </c>
      <c r="BJ103" s="80"/>
    </row>
    <row r="104" spans="1:62" ht="24">
      <c r="A104" s="75"/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9"/>
      <c r="AE104" s="79" t="s">
        <v>87</v>
      </c>
      <c r="AF104" s="80"/>
      <c r="AG104" s="83"/>
      <c r="AH104" s="83"/>
      <c r="AI104" s="83"/>
      <c r="AJ104" s="98"/>
      <c r="AK104" s="83"/>
      <c r="AL104" s="83">
        <f t="shared" si="1"/>
        <v>0</v>
      </c>
      <c r="AM104" s="83"/>
      <c r="AN104" s="83"/>
      <c r="AO104" s="83"/>
      <c r="AP104" s="45">
        <f t="shared" si="2"/>
        <v>0</v>
      </c>
      <c r="AQ104" s="83"/>
      <c r="AR104" s="83"/>
      <c r="AS104" s="45">
        <f t="shared" si="3"/>
        <v>0</v>
      </c>
      <c r="AT104" s="90"/>
      <c r="AU104" s="90"/>
      <c r="AV104" s="90"/>
      <c r="AW104" s="90"/>
      <c r="AX104" s="90"/>
      <c r="AY104" s="83">
        <v>0</v>
      </c>
      <c r="AZ104" s="90"/>
      <c r="BA104" s="90"/>
      <c r="BB104" s="83">
        <v>0</v>
      </c>
      <c r="BC104" s="90"/>
      <c r="BD104" s="90"/>
      <c r="BE104" s="83">
        <v>0</v>
      </c>
      <c r="BF104" s="90"/>
      <c r="BG104" s="83">
        <v>0</v>
      </c>
      <c r="BH104" s="90"/>
      <c r="BI104" s="83">
        <v>0</v>
      </c>
      <c r="BJ104" s="80"/>
    </row>
    <row r="105" spans="1:62">
      <c r="A105" s="75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46"/>
      <c r="AE105" s="46" t="s">
        <v>479</v>
      </c>
      <c r="AF105" s="80"/>
      <c r="AG105" s="83"/>
      <c r="AH105" s="83"/>
      <c r="AI105" s="83"/>
      <c r="AJ105" s="98"/>
      <c r="AK105" s="83"/>
      <c r="AL105" s="83">
        <f t="shared" si="1"/>
        <v>0</v>
      </c>
      <c r="AM105" s="83"/>
      <c r="AN105" s="83"/>
      <c r="AO105" s="83"/>
      <c r="AP105" s="45">
        <f t="shared" si="2"/>
        <v>0</v>
      </c>
      <c r="AQ105" s="83"/>
      <c r="AR105" s="83"/>
      <c r="AS105" s="45">
        <f t="shared" si="3"/>
        <v>0</v>
      </c>
      <c r="AT105" s="90"/>
      <c r="AU105" s="90"/>
      <c r="AV105" s="90"/>
      <c r="AW105" s="90"/>
      <c r="AX105" s="90"/>
      <c r="AY105" s="83">
        <v>0</v>
      </c>
      <c r="AZ105" s="90"/>
      <c r="BA105" s="90"/>
      <c r="BB105" s="83">
        <v>0</v>
      </c>
      <c r="BC105" s="90"/>
      <c r="BD105" s="90"/>
      <c r="BE105" s="83">
        <v>0</v>
      </c>
      <c r="BF105" s="90"/>
      <c r="BG105" s="83">
        <v>0</v>
      </c>
      <c r="BH105" s="90"/>
      <c r="BI105" s="83">
        <v>0</v>
      </c>
      <c r="BJ105" s="80"/>
    </row>
    <row r="106" spans="1:62" ht="24">
      <c r="A106" s="75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9"/>
      <c r="AE106" s="79" t="s">
        <v>87</v>
      </c>
      <c r="AF106" s="80"/>
      <c r="AG106" s="83"/>
      <c r="AH106" s="83"/>
      <c r="AI106" s="83"/>
      <c r="AJ106" s="98"/>
      <c r="AK106" s="83"/>
      <c r="AL106" s="83">
        <f t="shared" si="1"/>
        <v>0</v>
      </c>
      <c r="AM106" s="83"/>
      <c r="AN106" s="83"/>
      <c r="AO106" s="83"/>
      <c r="AP106" s="45">
        <f t="shared" si="2"/>
        <v>0</v>
      </c>
      <c r="AQ106" s="83"/>
      <c r="AR106" s="83"/>
      <c r="AS106" s="45">
        <f t="shared" si="3"/>
        <v>0</v>
      </c>
      <c r="AT106" s="90"/>
      <c r="AU106" s="90"/>
      <c r="AV106" s="90"/>
      <c r="AW106" s="90"/>
      <c r="AX106" s="90"/>
      <c r="AY106" s="83">
        <v>0</v>
      </c>
      <c r="AZ106" s="90"/>
      <c r="BA106" s="90"/>
      <c r="BB106" s="83">
        <v>0</v>
      </c>
      <c r="BC106" s="90"/>
      <c r="BD106" s="90"/>
      <c r="BE106" s="83">
        <v>0</v>
      </c>
      <c r="BF106" s="90"/>
      <c r="BG106" s="83">
        <v>0</v>
      </c>
      <c r="BH106" s="90"/>
      <c r="BI106" s="83">
        <v>0</v>
      </c>
      <c r="BJ106" s="80"/>
    </row>
    <row r="107" spans="1:62" ht="64.5">
      <c r="A107" s="75"/>
      <c r="B107" s="75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105" t="s">
        <v>470</v>
      </c>
      <c r="AE107" s="44" t="s">
        <v>470</v>
      </c>
      <c r="AF107" s="80"/>
      <c r="AG107" s="83"/>
      <c r="AH107" s="83"/>
      <c r="AI107" s="83"/>
      <c r="AJ107" s="98"/>
      <c r="AK107" s="83"/>
      <c r="AL107" s="83">
        <f t="shared" si="1"/>
        <v>0</v>
      </c>
      <c r="AM107" s="83"/>
      <c r="AN107" s="83"/>
      <c r="AO107" s="83"/>
      <c r="AP107" s="45">
        <f t="shared" si="2"/>
        <v>0</v>
      </c>
      <c r="AQ107" s="83"/>
      <c r="AR107" s="83"/>
      <c r="AS107" s="45">
        <f t="shared" si="3"/>
        <v>0</v>
      </c>
      <c r="AT107" s="90"/>
      <c r="AU107" s="90"/>
      <c r="AV107" s="90"/>
      <c r="AW107" s="90"/>
      <c r="AX107" s="90"/>
      <c r="AY107" s="83">
        <v>0</v>
      </c>
      <c r="AZ107" s="90"/>
      <c r="BA107" s="90"/>
      <c r="BB107" s="83">
        <v>0</v>
      </c>
      <c r="BC107" s="90"/>
      <c r="BD107" s="90"/>
      <c r="BE107" s="83">
        <v>0</v>
      </c>
      <c r="BF107" s="90"/>
      <c r="BG107" s="83">
        <v>0</v>
      </c>
      <c r="BH107" s="90"/>
      <c r="BI107" s="83">
        <v>0</v>
      </c>
      <c r="BJ107" s="80"/>
    </row>
    <row r="108" spans="1:62" ht="68.25">
      <c r="A108" s="75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106" t="s">
        <v>11</v>
      </c>
      <c r="AE108" s="46" t="s">
        <v>478</v>
      </c>
      <c r="AF108" s="80"/>
      <c r="AG108" s="83"/>
      <c r="AH108" s="83"/>
      <c r="AI108" s="83"/>
      <c r="AJ108" s="98"/>
      <c r="AK108" s="83"/>
      <c r="AL108" s="83"/>
      <c r="AM108" s="83"/>
      <c r="AN108" s="83"/>
      <c r="AO108" s="83"/>
      <c r="AP108" s="45"/>
      <c r="AQ108" s="83"/>
      <c r="AR108" s="83"/>
      <c r="AS108" s="45"/>
      <c r="AT108" s="90"/>
      <c r="AU108" s="90"/>
      <c r="AV108" s="90"/>
      <c r="AW108" s="90"/>
      <c r="AX108" s="90"/>
      <c r="AY108" s="83"/>
      <c r="AZ108" s="90"/>
      <c r="BA108" s="90"/>
      <c r="BB108" s="83"/>
      <c r="BC108" s="90"/>
      <c r="BD108" s="90"/>
      <c r="BE108" s="83"/>
      <c r="BF108" s="90"/>
      <c r="BG108" s="83"/>
      <c r="BH108" s="90"/>
      <c r="BI108" s="83"/>
      <c r="BJ108" s="80"/>
    </row>
    <row r="109" spans="1:62" ht="68.25">
      <c r="A109" s="75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114" t="s">
        <v>499</v>
      </c>
      <c r="AE109" s="46" t="s">
        <v>478</v>
      </c>
      <c r="AF109" s="80"/>
      <c r="AG109" s="83"/>
      <c r="AH109" s="83"/>
      <c r="AI109" s="83"/>
      <c r="AJ109" s="98"/>
      <c r="AK109" s="83"/>
      <c r="AL109" s="83">
        <f t="shared" si="1"/>
        <v>0</v>
      </c>
      <c r="AM109" s="83"/>
      <c r="AN109" s="83"/>
      <c r="AO109" s="83"/>
      <c r="AP109" s="45">
        <f t="shared" si="2"/>
        <v>0</v>
      </c>
      <c r="AQ109" s="83"/>
      <c r="AR109" s="83"/>
      <c r="AS109" s="45">
        <f t="shared" si="3"/>
        <v>0</v>
      </c>
      <c r="AT109" s="90"/>
      <c r="AU109" s="90"/>
      <c r="AV109" s="90"/>
      <c r="AW109" s="90"/>
      <c r="AX109" s="90"/>
      <c r="AY109" s="83">
        <v>0</v>
      </c>
      <c r="AZ109" s="90"/>
      <c r="BA109" s="90"/>
      <c r="BB109" s="83">
        <v>0</v>
      </c>
      <c r="BC109" s="90"/>
      <c r="BD109" s="90"/>
      <c r="BE109" s="83">
        <v>0</v>
      </c>
      <c r="BF109" s="90"/>
      <c r="BG109" s="83">
        <v>0</v>
      </c>
      <c r="BH109" s="90"/>
      <c r="BI109" s="83">
        <v>0</v>
      </c>
      <c r="BJ109" s="80"/>
    </row>
    <row r="110" spans="1:62" ht="68.25">
      <c r="A110" s="75"/>
      <c r="B110" s="75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108" t="s">
        <v>139</v>
      </c>
      <c r="AE110" s="46"/>
      <c r="AF110" s="80"/>
      <c r="AG110" s="83"/>
      <c r="AH110" s="83"/>
      <c r="AI110" s="83"/>
      <c r="AJ110" s="98"/>
      <c r="AK110" s="83"/>
      <c r="AL110" s="83">
        <f t="shared" si="1"/>
        <v>0</v>
      </c>
      <c r="AM110" s="83"/>
      <c r="AN110" s="83"/>
      <c r="AO110" s="83"/>
      <c r="AP110" s="45">
        <f t="shared" si="2"/>
        <v>0</v>
      </c>
      <c r="AQ110" s="83"/>
      <c r="AR110" s="83"/>
      <c r="AS110" s="45">
        <f t="shared" si="3"/>
        <v>0</v>
      </c>
      <c r="AT110" s="90"/>
      <c r="AU110" s="90"/>
      <c r="AV110" s="90"/>
      <c r="AW110" s="90"/>
      <c r="AX110" s="90"/>
      <c r="AY110" s="83">
        <v>0</v>
      </c>
      <c r="AZ110" s="90"/>
      <c r="BA110" s="90"/>
      <c r="BB110" s="83">
        <v>0</v>
      </c>
      <c r="BC110" s="90"/>
      <c r="BD110" s="90"/>
      <c r="BE110" s="83">
        <v>0</v>
      </c>
      <c r="BF110" s="90"/>
      <c r="BG110" s="83">
        <v>0</v>
      </c>
      <c r="BH110" s="90"/>
      <c r="BI110" s="83">
        <v>0</v>
      </c>
      <c r="BJ110" s="80"/>
    </row>
    <row r="111" spans="1:62" ht="77.25">
      <c r="A111" s="75"/>
      <c r="B111" s="75"/>
      <c r="C111" s="76">
        <v>0</v>
      </c>
      <c r="D111" s="76">
        <v>7</v>
      </c>
      <c r="E111" s="76">
        <v>5</v>
      </c>
      <c r="F111" s="76">
        <v>0</v>
      </c>
      <c r="G111" s="76">
        <v>7</v>
      </c>
      <c r="H111" s="76">
        <v>0</v>
      </c>
      <c r="I111" s="76">
        <v>9</v>
      </c>
      <c r="J111" s="85">
        <v>0</v>
      </c>
      <c r="K111" s="76">
        <v>2</v>
      </c>
      <c r="L111" s="85" t="s">
        <v>353</v>
      </c>
      <c r="M111" s="76">
        <v>7</v>
      </c>
      <c r="N111" s="76">
        <v>0</v>
      </c>
      <c r="O111" s="76">
        <v>0</v>
      </c>
      <c r="P111" s="76">
        <v>0</v>
      </c>
      <c r="Q111" s="76">
        <v>5</v>
      </c>
      <c r="R111" s="76">
        <v>2</v>
      </c>
      <c r="S111" s="76">
        <v>1</v>
      </c>
      <c r="T111" s="77">
        <v>2</v>
      </c>
      <c r="U111" s="77">
        <v>5</v>
      </c>
      <c r="V111" s="77">
        <v>1</v>
      </c>
      <c r="W111" s="77"/>
      <c r="X111" s="77"/>
      <c r="Y111" s="77"/>
      <c r="Z111" s="77"/>
      <c r="AA111" s="77"/>
      <c r="AB111" s="77"/>
      <c r="AC111" s="77"/>
      <c r="AD111" s="142" t="s">
        <v>12</v>
      </c>
      <c r="AE111" s="44" t="s">
        <v>471</v>
      </c>
      <c r="AF111" s="80"/>
      <c r="AG111" s="83">
        <v>51774.8</v>
      </c>
      <c r="AH111" s="83">
        <v>52351.7</v>
      </c>
      <c r="AI111" s="83">
        <v>52351.7</v>
      </c>
      <c r="AJ111" s="98">
        <v>52351.7</v>
      </c>
      <c r="AK111" s="83"/>
      <c r="AL111" s="83">
        <f t="shared" si="1"/>
        <v>52351.7</v>
      </c>
      <c r="AM111" s="83"/>
      <c r="AN111" s="83">
        <v>0</v>
      </c>
      <c r="AO111" s="83"/>
      <c r="AP111" s="45">
        <f t="shared" si="2"/>
        <v>0</v>
      </c>
      <c r="AQ111" s="83"/>
      <c r="AR111" s="83"/>
      <c r="AS111" s="45">
        <f t="shared" si="3"/>
        <v>52351.7</v>
      </c>
      <c r="AT111" s="90"/>
      <c r="AU111" s="90"/>
      <c r="AV111" s="90"/>
      <c r="AW111" s="90"/>
      <c r="AX111" s="90"/>
      <c r="AY111" s="83">
        <v>52351.7</v>
      </c>
      <c r="AZ111" s="90"/>
      <c r="BA111" s="90"/>
      <c r="BB111" s="83">
        <v>52351.7</v>
      </c>
      <c r="BC111" s="90"/>
      <c r="BD111" s="90"/>
      <c r="BE111" s="83">
        <v>52351.7</v>
      </c>
      <c r="BF111" s="90"/>
      <c r="BG111" s="83">
        <v>52351.7</v>
      </c>
      <c r="BH111" s="90"/>
      <c r="BI111" s="83">
        <v>52351.7</v>
      </c>
      <c r="BJ111" s="80"/>
    </row>
    <row r="112" spans="1:62" ht="45.75">
      <c r="A112" s="75"/>
      <c r="B112" s="75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115" t="s">
        <v>140</v>
      </c>
      <c r="AE112" s="46" t="s">
        <v>20</v>
      </c>
      <c r="AF112" s="80"/>
      <c r="AG112" s="83"/>
      <c r="AH112" s="83"/>
      <c r="AI112" s="83"/>
      <c r="AJ112" s="98"/>
      <c r="AK112" s="83"/>
      <c r="AL112" s="83">
        <f t="shared" si="1"/>
        <v>0</v>
      </c>
      <c r="AM112" s="83"/>
      <c r="AN112" s="83"/>
      <c r="AO112" s="83"/>
      <c r="AP112" s="45">
        <f t="shared" si="2"/>
        <v>0</v>
      </c>
      <c r="AQ112" s="83"/>
      <c r="AR112" s="83"/>
      <c r="AS112" s="45">
        <f t="shared" si="3"/>
        <v>0</v>
      </c>
      <c r="AT112" s="90"/>
      <c r="AU112" s="90"/>
      <c r="AV112" s="90"/>
      <c r="AW112" s="90"/>
      <c r="AX112" s="90"/>
      <c r="AY112" s="83">
        <v>0</v>
      </c>
      <c r="AZ112" s="90"/>
      <c r="BA112" s="90"/>
      <c r="BB112" s="83">
        <v>0</v>
      </c>
      <c r="BC112" s="90"/>
      <c r="BD112" s="90"/>
      <c r="BE112" s="83">
        <v>0</v>
      </c>
      <c r="BF112" s="90"/>
      <c r="BG112" s="83">
        <v>0</v>
      </c>
      <c r="BH112" s="90"/>
      <c r="BI112" s="83">
        <v>0</v>
      </c>
      <c r="BJ112" s="80"/>
    </row>
    <row r="113" spans="1:62" ht="36">
      <c r="A113" s="75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9" t="s">
        <v>87</v>
      </c>
      <c r="AE113" s="79" t="s">
        <v>87</v>
      </c>
      <c r="AF113" s="80"/>
      <c r="AG113" s="83"/>
      <c r="AH113" s="83"/>
      <c r="AI113" s="83"/>
      <c r="AJ113" s="98"/>
      <c r="AK113" s="83"/>
      <c r="AL113" s="83">
        <f t="shared" si="1"/>
        <v>0</v>
      </c>
      <c r="AM113" s="83"/>
      <c r="AN113" s="83"/>
      <c r="AO113" s="83"/>
      <c r="AP113" s="45">
        <f t="shared" si="2"/>
        <v>0</v>
      </c>
      <c r="AQ113" s="83"/>
      <c r="AR113" s="83"/>
      <c r="AS113" s="45">
        <f t="shared" si="3"/>
        <v>0</v>
      </c>
      <c r="AT113" s="90"/>
      <c r="AU113" s="90"/>
      <c r="AV113" s="90"/>
      <c r="AW113" s="90"/>
      <c r="AX113" s="90"/>
      <c r="AY113" s="83">
        <v>0</v>
      </c>
      <c r="AZ113" s="90"/>
      <c r="BA113" s="90"/>
      <c r="BB113" s="83">
        <v>0</v>
      </c>
      <c r="BC113" s="90"/>
      <c r="BD113" s="90"/>
      <c r="BE113" s="83">
        <v>0</v>
      </c>
      <c r="BF113" s="90"/>
      <c r="BG113" s="83">
        <v>0</v>
      </c>
      <c r="BH113" s="90"/>
      <c r="BI113" s="83">
        <v>0</v>
      </c>
      <c r="BJ113" s="80"/>
    </row>
    <row r="114" spans="1:62">
      <c r="A114" s="75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46" t="s">
        <v>479</v>
      </c>
      <c r="AE114" s="46" t="s">
        <v>479</v>
      </c>
      <c r="AF114" s="80"/>
      <c r="AG114" s="83"/>
      <c r="AH114" s="83"/>
      <c r="AI114" s="83"/>
      <c r="AJ114" s="98"/>
      <c r="AK114" s="83"/>
      <c r="AL114" s="83">
        <f t="shared" si="1"/>
        <v>0</v>
      </c>
      <c r="AM114" s="83"/>
      <c r="AN114" s="83"/>
      <c r="AO114" s="83"/>
      <c r="AP114" s="45">
        <f t="shared" si="2"/>
        <v>0</v>
      </c>
      <c r="AQ114" s="83"/>
      <c r="AR114" s="83"/>
      <c r="AS114" s="45">
        <f t="shared" si="3"/>
        <v>0</v>
      </c>
      <c r="AT114" s="90"/>
      <c r="AU114" s="90"/>
      <c r="AV114" s="90"/>
      <c r="AW114" s="90"/>
      <c r="AX114" s="90"/>
      <c r="AY114" s="83">
        <v>0</v>
      </c>
      <c r="AZ114" s="90"/>
      <c r="BA114" s="90"/>
      <c r="BB114" s="83">
        <v>0</v>
      </c>
      <c r="BC114" s="90"/>
      <c r="BD114" s="90"/>
      <c r="BE114" s="83">
        <v>0</v>
      </c>
      <c r="BF114" s="90"/>
      <c r="BG114" s="83">
        <v>0</v>
      </c>
      <c r="BH114" s="90"/>
      <c r="BI114" s="83">
        <v>0</v>
      </c>
      <c r="BJ114" s="80"/>
    </row>
    <row r="115" spans="1:62" ht="36">
      <c r="A115" s="75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9" t="s">
        <v>87</v>
      </c>
      <c r="AE115" s="79" t="s">
        <v>87</v>
      </c>
      <c r="AF115" s="80"/>
      <c r="AG115" s="83"/>
      <c r="AH115" s="83"/>
      <c r="AI115" s="83"/>
      <c r="AJ115" s="98"/>
      <c r="AK115" s="83"/>
      <c r="AL115" s="83">
        <f t="shared" si="1"/>
        <v>0</v>
      </c>
      <c r="AM115" s="83"/>
      <c r="AN115" s="83"/>
      <c r="AO115" s="83"/>
      <c r="AP115" s="45">
        <f t="shared" si="2"/>
        <v>0</v>
      </c>
      <c r="AQ115" s="83"/>
      <c r="AR115" s="83"/>
      <c r="AS115" s="45">
        <f t="shared" si="3"/>
        <v>0</v>
      </c>
      <c r="AT115" s="90"/>
      <c r="AU115" s="90"/>
      <c r="AV115" s="90"/>
      <c r="AW115" s="90"/>
      <c r="AX115" s="90"/>
      <c r="AY115" s="83">
        <v>0</v>
      </c>
      <c r="AZ115" s="90"/>
      <c r="BA115" s="90"/>
      <c r="BB115" s="83">
        <v>0</v>
      </c>
      <c r="BC115" s="90"/>
      <c r="BD115" s="90"/>
      <c r="BE115" s="83">
        <v>0</v>
      </c>
      <c r="BF115" s="90"/>
      <c r="BG115" s="83">
        <v>0</v>
      </c>
      <c r="BH115" s="90"/>
      <c r="BI115" s="83">
        <v>0</v>
      </c>
      <c r="BJ115" s="80"/>
    </row>
    <row r="116" spans="1:62" ht="79.5">
      <c r="A116" s="75"/>
      <c r="B116" s="75"/>
      <c r="C116" s="76">
        <v>0</v>
      </c>
      <c r="D116" s="76">
        <v>7</v>
      </c>
      <c r="E116" s="76">
        <v>5</v>
      </c>
      <c r="F116" s="76">
        <v>0</v>
      </c>
      <c r="G116" s="76">
        <v>7</v>
      </c>
      <c r="H116" s="76">
        <v>0</v>
      </c>
      <c r="I116" s="76">
        <v>9</v>
      </c>
      <c r="J116" s="85">
        <v>0</v>
      </c>
      <c r="K116" s="76">
        <v>2</v>
      </c>
      <c r="L116" s="85" t="s">
        <v>353</v>
      </c>
      <c r="M116" s="76">
        <v>7</v>
      </c>
      <c r="N116" s="76">
        <v>0</v>
      </c>
      <c r="O116" s="76">
        <v>0</v>
      </c>
      <c r="P116" s="76">
        <v>0</v>
      </c>
      <c r="Q116" s="76">
        <v>5</v>
      </c>
      <c r="R116" s="76">
        <v>2</v>
      </c>
      <c r="S116" s="76">
        <v>1</v>
      </c>
      <c r="T116" s="77">
        <v>2</v>
      </c>
      <c r="U116" s="77">
        <v>5</v>
      </c>
      <c r="V116" s="77">
        <v>1</v>
      </c>
      <c r="W116" s="77"/>
      <c r="X116" s="77"/>
      <c r="Y116" s="77"/>
      <c r="Z116" s="77"/>
      <c r="AA116" s="77"/>
      <c r="AB116" s="77"/>
      <c r="AC116" s="77"/>
      <c r="AD116" s="102" t="s">
        <v>13</v>
      </c>
      <c r="AE116" s="44" t="s">
        <v>472</v>
      </c>
      <c r="AF116" s="80"/>
      <c r="AG116" s="83">
        <v>23655</v>
      </c>
      <c r="AH116" s="83">
        <v>20000</v>
      </c>
      <c r="AI116" s="83">
        <v>20000</v>
      </c>
      <c r="AJ116" s="98">
        <v>20000</v>
      </c>
      <c r="AK116" s="83"/>
      <c r="AL116" s="83">
        <f t="shared" si="1"/>
        <v>20000</v>
      </c>
      <c r="AM116" s="83"/>
      <c r="AN116" s="83">
        <v>0</v>
      </c>
      <c r="AO116" s="83"/>
      <c r="AP116" s="45">
        <f t="shared" si="2"/>
        <v>0</v>
      </c>
      <c r="AQ116" s="83"/>
      <c r="AR116" s="83"/>
      <c r="AS116" s="45">
        <f t="shared" si="3"/>
        <v>20000</v>
      </c>
      <c r="AT116" s="90"/>
      <c r="AU116" s="90"/>
      <c r="AV116" s="90"/>
      <c r="AW116" s="90"/>
      <c r="AX116" s="90"/>
      <c r="AY116" s="83">
        <v>20000</v>
      </c>
      <c r="AZ116" s="90"/>
      <c r="BA116" s="90"/>
      <c r="BB116" s="83">
        <v>20000</v>
      </c>
      <c r="BC116" s="90"/>
      <c r="BD116" s="90"/>
      <c r="BE116" s="83">
        <v>20000</v>
      </c>
      <c r="BF116" s="90"/>
      <c r="BG116" s="83">
        <v>20000</v>
      </c>
      <c r="BH116" s="90"/>
      <c r="BI116" s="83">
        <v>20000</v>
      </c>
      <c r="BJ116" s="80"/>
    </row>
    <row r="117" spans="1:62" ht="57">
      <c r="A117" s="75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115" t="s">
        <v>141</v>
      </c>
      <c r="AE117" s="46" t="s">
        <v>20</v>
      </c>
      <c r="AF117" s="80"/>
      <c r="AG117" s="83"/>
      <c r="AH117" s="83"/>
      <c r="AI117" s="83"/>
      <c r="AJ117" s="98"/>
      <c r="AK117" s="83"/>
      <c r="AL117" s="83">
        <f t="shared" si="1"/>
        <v>0</v>
      </c>
      <c r="AM117" s="83"/>
      <c r="AN117" s="83"/>
      <c r="AO117" s="83"/>
      <c r="AP117" s="45">
        <f t="shared" si="2"/>
        <v>0</v>
      </c>
      <c r="AQ117" s="83"/>
      <c r="AR117" s="83"/>
      <c r="AS117" s="45">
        <f t="shared" si="3"/>
        <v>0</v>
      </c>
      <c r="AT117" s="90"/>
      <c r="AU117" s="90"/>
      <c r="AV117" s="90"/>
      <c r="AW117" s="90"/>
      <c r="AX117" s="90"/>
      <c r="AY117" s="83">
        <v>0</v>
      </c>
      <c r="AZ117" s="90"/>
      <c r="BA117" s="90"/>
      <c r="BB117" s="83">
        <v>0</v>
      </c>
      <c r="BC117" s="90"/>
      <c r="BD117" s="90"/>
      <c r="BE117" s="83">
        <v>0</v>
      </c>
      <c r="BF117" s="90"/>
      <c r="BG117" s="83">
        <v>0</v>
      </c>
      <c r="BH117" s="90"/>
      <c r="BI117" s="83">
        <v>0</v>
      </c>
      <c r="BJ117" s="80"/>
    </row>
    <row r="118" spans="1:62" ht="36">
      <c r="A118" s="75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9" t="s">
        <v>87</v>
      </c>
      <c r="AE118" s="79" t="s">
        <v>87</v>
      </c>
      <c r="AF118" s="80"/>
      <c r="AG118" s="83"/>
      <c r="AH118" s="83"/>
      <c r="AI118" s="83"/>
      <c r="AJ118" s="98"/>
      <c r="AK118" s="83"/>
      <c r="AL118" s="83">
        <f t="shared" si="1"/>
        <v>0</v>
      </c>
      <c r="AM118" s="83"/>
      <c r="AN118" s="83"/>
      <c r="AO118" s="83"/>
      <c r="AP118" s="45">
        <f t="shared" si="2"/>
        <v>0</v>
      </c>
      <c r="AQ118" s="83"/>
      <c r="AR118" s="83"/>
      <c r="AS118" s="45">
        <f t="shared" si="3"/>
        <v>0</v>
      </c>
      <c r="AT118" s="90"/>
      <c r="AU118" s="90"/>
      <c r="AV118" s="90"/>
      <c r="AW118" s="90"/>
      <c r="AX118" s="90"/>
      <c r="AY118" s="83">
        <v>0</v>
      </c>
      <c r="AZ118" s="90"/>
      <c r="BA118" s="90"/>
      <c r="BB118" s="83">
        <v>0</v>
      </c>
      <c r="BC118" s="90"/>
      <c r="BD118" s="90"/>
      <c r="BE118" s="83">
        <v>0</v>
      </c>
      <c r="BF118" s="90"/>
      <c r="BG118" s="83">
        <v>0</v>
      </c>
      <c r="BH118" s="90"/>
      <c r="BI118" s="83">
        <v>0</v>
      </c>
      <c r="BJ118" s="80"/>
    </row>
    <row r="119" spans="1:62">
      <c r="A119" s="75"/>
      <c r="B119" s="75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46" t="s">
        <v>479</v>
      </c>
      <c r="AE119" s="46" t="s">
        <v>479</v>
      </c>
      <c r="AF119" s="80"/>
      <c r="AG119" s="83"/>
      <c r="AH119" s="83"/>
      <c r="AI119" s="83"/>
      <c r="AJ119" s="98"/>
      <c r="AK119" s="83"/>
      <c r="AL119" s="83">
        <f t="shared" si="1"/>
        <v>0</v>
      </c>
      <c r="AM119" s="83"/>
      <c r="AN119" s="83"/>
      <c r="AO119" s="83"/>
      <c r="AP119" s="45">
        <f t="shared" si="2"/>
        <v>0</v>
      </c>
      <c r="AQ119" s="83"/>
      <c r="AR119" s="83"/>
      <c r="AS119" s="45">
        <f t="shared" si="3"/>
        <v>0</v>
      </c>
      <c r="AT119" s="90"/>
      <c r="AU119" s="90"/>
      <c r="AV119" s="90"/>
      <c r="AW119" s="90"/>
      <c r="AX119" s="90"/>
      <c r="AY119" s="83">
        <v>0</v>
      </c>
      <c r="AZ119" s="90"/>
      <c r="BA119" s="90"/>
      <c r="BB119" s="83">
        <v>0</v>
      </c>
      <c r="BC119" s="90"/>
      <c r="BD119" s="90"/>
      <c r="BE119" s="83">
        <v>0</v>
      </c>
      <c r="BF119" s="90"/>
      <c r="BG119" s="83">
        <v>0</v>
      </c>
      <c r="BH119" s="90"/>
      <c r="BI119" s="83">
        <v>0</v>
      </c>
      <c r="BJ119" s="80"/>
    </row>
    <row r="120" spans="1:62" ht="36">
      <c r="A120" s="75"/>
      <c r="B120" s="75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9" t="s">
        <v>87</v>
      </c>
      <c r="AE120" s="79" t="s">
        <v>87</v>
      </c>
      <c r="AF120" s="80"/>
      <c r="AG120" s="83"/>
      <c r="AH120" s="83"/>
      <c r="AI120" s="83"/>
      <c r="AJ120" s="98"/>
      <c r="AK120" s="83"/>
      <c r="AL120" s="83">
        <f t="shared" si="1"/>
        <v>0</v>
      </c>
      <c r="AM120" s="83"/>
      <c r="AN120" s="83"/>
      <c r="AO120" s="83"/>
      <c r="AP120" s="45">
        <f t="shared" si="2"/>
        <v>0</v>
      </c>
      <c r="AQ120" s="83"/>
      <c r="AR120" s="83"/>
      <c r="AS120" s="45">
        <f t="shared" si="3"/>
        <v>0</v>
      </c>
      <c r="AT120" s="90"/>
      <c r="AU120" s="90"/>
      <c r="AV120" s="90"/>
      <c r="AW120" s="90"/>
      <c r="AX120" s="90"/>
      <c r="AY120" s="83">
        <v>0</v>
      </c>
      <c r="AZ120" s="90"/>
      <c r="BA120" s="90"/>
      <c r="BB120" s="83">
        <v>0</v>
      </c>
      <c r="BC120" s="90"/>
      <c r="BD120" s="90"/>
      <c r="BE120" s="83">
        <v>0</v>
      </c>
      <c r="BF120" s="90"/>
      <c r="BG120" s="83">
        <v>0</v>
      </c>
      <c r="BH120" s="90"/>
      <c r="BI120" s="83">
        <v>0</v>
      </c>
      <c r="BJ120" s="80"/>
    </row>
    <row r="121" spans="1:62" ht="68.25">
      <c r="A121" s="75"/>
      <c r="B121" s="75"/>
      <c r="C121" s="76">
        <v>0</v>
      </c>
      <c r="D121" s="76">
        <v>7</v>
      </c>
      <c r="E121" s="76">
        <v>5</v>
      </c>
      <c r="F121" s="76">
        <v>0</v>
      </c>
      <c r="G121" s="76">
        <v>7</v>
      </c>
      <c r="H121" s="76">
        <v>0</v>
      </c>
      <c r="I121" s="76">
        <v>2</v>
      </c>
      <c r="J121" s="76">
        <v>4</v>
      </c>
      <c r="K121" s="76">
        <v>3</v>
      </c>
      <c r="L121" s="76">
        <v>6</v>
      </c>
      <c r="M121" s="76">
        <v>2</v>
      </c>
      <c r="N121" s="76">
        <v>1</v>
      </c>
      <c r="O121" s="76">
        <v>0</v>
      </c>
      <c r="P121" s="76">
        <v>0</v>
      </c>
      <c r="Q121" s="76">
        <v>6</v>
      </c>
      <c r="R121" s="76">
        <v>1</v>
      </c>
      <c r="S121" s="76">
        <v>2</v>
      </c>
      <c r="T121" s="77">
        <v>2</v>
      </c>
      <c r="U121" s="77">
        <v>4</v>
      </c>
      <c r="V121" s="77">
        <v>1</v>
      </c>
      <c r="W121" s="77"/>
      <c r="X121" s="77"/>
      <c r="Y121" s="77"/>
      <c r="Z121" s="77"/>
      <c r="AA121" s="77"/>
      <c r="AB121" s="77"/>
      <c r="AC121" s="77"/>
      <c r="AD121" s="102" t="s">
        <v>245</v>
      </c>
      <c r="AE121" s="44" t="s">
        <v>171</v>
      </c>
      <c r="AF121" s="80"/>
      <c r="AG121" s="83">
        <v>0</v>
      </c>
      <c r="AH121" s="83">
        <v>0</v>
      </c>
      <c r="AI121" s="83">
        <v>36000</v>
      </c>
      <c r="AJ121" s="98">
        <v>0</v>
      </c>
      <c r="AK121" s="83"/>
      <c r="AL121" s="83">
        <f t="shared" si="1"/>
        <v>0</v>
      </c>
      <c r="AM121" s="83"/>
      <c r="AN121" s="83">
        <v>0</v>
      </c>
      <c r="AO121" s="83"/>
      <c r="AP121" s="45">
        <f t="shared" si="2"/>
        <v>0</v>
      </c>
      <c r="AQ121" s="83"/>
      <c r="AR121" s="83"/>
      <c r="AS121" s="45">
        <f t="shared" si="3"/>
        <v>0</v>
      </c>
      <c r="AT121" s="90"/>
      <c r="AU121" s="90"/>
      <c r="AV121" s="90"/>
      <c r="AW121" s="90"/>
      <c r="AX121" s="90"/>
      <c r="AY121" s="83">
        <v>0</v>
      </c>
      <c r="AZ121" s="90"/>
      <c r="BA121" s="90"/>
      <c r="BB121" s="83">
        <v>0</v>
      </c>
      <c r="BC121" s="90"/>
      <c r="BD121" s="90"/>
      <c r="BE121" s="83">
        <v>0</v>
      </c>
      <c r="BF121" s="90"/>
      <c r="BG121" s="83">
        <v>0</v>
      </c>
      <c r="BH121" s="90"/>
      <c r="BI121" s="83">
        <v>0</v>
      </c>
      <c r="BJ121" s="80"/>
    </row>
    <row r="122" spans="1:62" ht="45.75">
      <c r="A122" s="75"/>
      <c r="B122" s="75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115" t="s">
        <v>288</v>
      </c>
      <c r="AE122" s="46" t="s">
        <v>20</v>
      </c>
      <c r="AF122" s="80"/>
      <c r="AG122" s="83"/>
      <c r="AH122" s="83"/>
      <c r="AI122" s="83"/>
      <c r="AJ122" s="98"/>
      <c r="AK122" s="83"/>
      <c r="AL122" s="83">
        <f t="shared" si="1"/>
        <v>0</v>
      </c>
      <c r="AM122" s="83"/>
      <c r="AN122" s="83"/>
      <c r="AO122" s="83"/>
      <c r="AP122" s="45">
        <f t="shared" si="2"/>
        <v>0</v>
      </c>
      <c r="AQ122" s="83"/>
      <c r="AR122" s="83"/>
      <c r="AS122" s="45">
        <f t="shared" si="3"/>
        <v>0</v>
      </c>
      <c r="AT122" s="90"/>
      <c r="AU122" s="90"/>
      <c r="AV122" s="90"/>
      <c r="AW122" s="90"/>
      <c r="AX122" s="90"/>
      <c r="AY122" s="83">
        <v>0</v>
      </c>
      <c r="AZ122" s="90"/>
      <c r="BA122" s="90"/>
      <c r="BB122" s="83">
        <v>0</v>
      </c>
      <c r="BC122" s="90"/>
      <c r="BD122" s="90"/>
      <c r="BE122" s="83">
        <v>0</v>
      </c>
      <c r="BF122" s="90"/>
      <c r="BG122" s="83">
        <v>0</v>
      </c>
      <c r="BH122" s="90"/>
      <c r="BI122" s="83">
        <v>0</v>
      </c>
      <c r="BJ122" s="80"/>
    </row>
    <row r="123" spans="1:62" ht="36">
      <c r="A123" s="75"/>
      <c r="B123" s="75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9" t="s">
        <v>87</v>
      </c>
      <c r="AE123" s="79" t="s">
        <v>87</v>
      </c>
      <c r="AF123" s="80"/>
      <c r="AG123" s="83"/>
      <c r="AH123" s="83"/>
      <c r="AI123" s="83"/>
      <c r="AJ123" s="98"/>
      <c r="AK123" s="83"/>
      <c r="AL123" s="83">
        <f t="shared" si="1"/>
        <v>0</v>
      </c>
      <c r="AM123" s="83"/>
      <c r="AN123" s="83"/>
      <c r="AO123" s="83"/>
      <c r="AP123" s="45">
        <f t="shared" si="2"/>
        <v>0</v>
      </c>
      <c r="AQ123" s="83"/>
      <c r="AR123" s="83"/>
      <c r="AS123" s="45">
        <f t="shared" si="3"/>
        <v>0</v>
      </c>
      <c r="AT123" s="90"/>
      <c r="AU123" s="90"/>
      <c r="AV123" s="90"/>
      <c r="AW123" s="90"/>
      <c r="AX123" s="90"/>
      <c r="AY123" s="83">
        <v>0</v>
      </c>
      <c r="AZ123" s="90"/>
      <c r="BA123" s="90"/>
      <c r="BB123" s="83">
        <v>0</v>
      </c>
      <c r="BC123" s="90"/>
      <c r="BD123" s="90"/>
      <c r="BE123" s="83">
        <v>0</v>
      </c>
      <c r="BF123" s="90"/>
      <c r="BG123" s="83">
        <v>0</v>
      </c>
      <c r="BH123" s="90"/>
      <c r="BI123" s="83">
        <v>0</v>
      </c>
      <c r="BJ123" s="80"/>
    </row>
    <row r="124" spans="1:62">
      <c r="A124" s="75"/>
      <c r="B124" s="75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46" t="s">
        <v>479</v>
      </c>
      <c r="AE124" s="46" t="s">
        <v>479</v>
      </c>
      <c r="AF124" s="80"/>
      <c r="AG124" s="83"/>
      <c r="AH124" s="83"/>
      <c r="AI124" s="83"/>
      <c r="AJ124" s="98"/>
      <c r="AK124" s="83"/>
      <c r="AL124" s="83">
        <f t="shared" si="1"/>
        <v>0</v>
      </c>
      <c r="AM124" s="83"/>
      <c r="AN124" s="83"/>
      <c r="AO124" s="83"/>
      <c r="AP124" s="45">
        <f t="shared" si="2"/>
        <v>0</v>
      </c>
      <c r="AQ124" s="83"/>
      <c r="AR124" s="83"/>
      <c r="AS124" s="45">
        <f t="shared" si="3"/>
        <v>0</v>
      </c>
      <c r="AT124" s="90"/>
      <c r="AU124" s="90"/>
      <c r="AV124" s="90"/>
      <c r="AW124" s="90"/>
      <c r="AX124" s="90"/>
      <c r="AY124" s="83">
        <v>0</v>
      </c>
      <c r="AZ124" s="90"/>
      <c r="BA124" s="90"/>
      <c r="BB124" s="83">
        <v>0</v>
      </c>
      <c r="BC124" s="90"/>
      <c r="BD124" s="90"/>
      <c r="BE124" s="83">
        <v>0</v>
      </c>
      <c r="BF124" s="90"/>
      <c r="BG124" s="83">
        <v>0</v>
      </c>
      <c r="BH124" s="90"/>
      <c r="BI124" s="83">
        <v>0</v>
      </c>
      <c r="BJ124" s="80"/>
    </row>
    <row r="125" spans="1:62" ht="36">
      <c r="A125" s="75"/>
      <c r="B125" s="75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9" t="s">
        <v>87</v>
      </c>
      <c r="AE125" s="79" t="s">
        <v>87</v>
      </c>
      <c r="AF125" s="80"/>
      <c r="AG125" s="83"/>
      <c r="AH125" s="83"/>
      <c r="AI125" s="83"/>
      <c r="AJ125" s="98"/>
      <c r="AK125" s="83"/>
      <c r="AL125" s="83">
        <f t="shared" si="1"/>
        <v>0</v>
      </c>
      <c r="AM125" s="83"/>
      <c r="AN125" s="83"/>
      <c r="AO125" s="83"/>
      <c r="AP125" s="45">
        <f t="shared" si="2"/>
        <v>0</v>
      </c>
      <c r="AQ125" s="83"/>
      <c r="AR125" s="83"/>
      <c r="AS125" s="45">
        <f t="shared" si="3"/>
        <v>0</v>
      </c>
      <c r="AT125" s="90"/>
      <c r="AU125" s="90"/>
      <c r="AV125" s="90"/>
      <c r="AW125" s="90"/>
      <c r="AX125" s="90"/>
      <c r="AY125" s="83">
        <v>0</v>
      </c>
      <c r="AZ125" s="90"/>
      <c r="BA125" s="90"/>
      <c r="BB125" s="83">
        <v>0</v>
      </c>
      <c r="BC125" s="90"/>
      <c r="BD125" s="90"/>
      <c r="BE125" s="83">
        <v>0</v>
      </c>
      <c r="BF125" s="90"/>
      <c r="BG125" s="83">
        <v>0</v>
      </c>
      <c r="BH125" s="90"/>
      <c r="BI125" s="83">
        <v>0</v>
      </c>
      <c r="BJ125" s="80"/>
    </row>
    <row r="126" spans="1:62" ht="79.5">
      <c r="A126" s="75"/>
      <c r="B126" s="75"/>
      <c r="C126" s="76">
        <v>0</v>
      </c>
      <c r="D126" s="76">
        <v>7</v>
      </c>
      <c r="E126" s="76">
        <v>5</v>
      </c>
      <c r="F126" s="76">
        <v>0</v>
      </c>
      <c r="G126" s="76">
        <v>7</v>
      </c>
      <c r="H126" s="76">
        <v>0</v>
      </c>
      <c r="I126" s="76">
        <v>2</v>
      </c>
      <c r="J126" s="76">
        <v>4</v>
      </c>
      <c r="K126" s="76">
        <v>3</v>
      </c>
      <c r="L126" s="76">
        <v>6</v>
      </c>
      <c r="M126" s="76">
        <v>2</v>
      </c>
      <c r="N126" s="76">
        <v>1</v>
      </c>
      <c r="O126" s="76">
        <v>0</v>
      </c>
      <c r="P126" s="76">
        <v>0</v>
      </c>
      <c r="Q126" s="76">
        <v>5</v>
      </c>
      <c r="R126" s="76">
        <v>2</v>
      </c>
      <c r="S126" s="76">
        <v>1</v>
      </c>
      <c r="T126" s="77">
        <v>2</v>
      </c>
      <c r="U126" s="77">
        <v>5</v>
      </c>
      <c r="V126" s="77">
        <v>1</v>
      </c>
      <c r="W126" s="77"/>
      <c r="X126" s="77"/>
      <c r="Y126" s="77"/>
      <c r="Z126" s="77"/>
      <c r="AA126" s="77"/>
      <c r="AB126" s="77"/>
      <c r="AC126" s="77"/>
      <c r="AD126" s="102" t="s">
        <v>544</v>
      </c>
      <c r="AE126" s="44" t="s">
        <v>168</v>
      </c>
      <c r="AF126" s="80"/>
      <c r="AG126" s="83">
        <v>0</v>
      </c>
      <c r="AH126" s="83">
        <v>0</v>
      </c>
      <c r="AI126" s="83">
        <v>6300</v>
      </c>
      <c r="AJ126" s="98">
        <v>0</v>
      </c>
      <c r="AK126" s="83"/>
      <c r="AL126" s="83">
        <f t="shared" si="1"/>
        <v>0</v>
      </c>
      <c r="AM126" s="83"/>
      <c r="AN126" s="83">
        <v>0</v>
      </c>
      <c r="AO126" s="83"/>
      <c r="AP126" s="45">
        <f t="shared" si="2"/>
        <v>0</v>
      </c>
      <c r="AQ126" s="83"/>
      <c r="AR126" s="83"/>
      <c r="AS126" s="45">
        <f t="shared" si="3"/>
        <v>0</v>
      </c>
      <c r="AT126" s="90"/>
      <c r="AU126" s="90"/>
      <c r="AV126" s="90"/>
      <c r="AW126" s="90"/>
      <c r="AX126" s="90"/>
      <c r="AY126" s="83">
        <v>0</v>
      </c>
      <c r="AZ126" s="90"/>
      <c r="BA126" s="90"/>
      <c r="BB126" s="83">
        <v>0</v>
      </c>
      <c r="BC126" s="90"/>
      <c r="BD126" s="90"/>
      <c r="BE126" s="83">
        <v>0</v>
      </c>
      <c r="BF126" s="90"/>
      <c r="BG126" s="83">
        <v>0</v>
      </c>
      <c r="BH126" s="90"/>
      <c r="BI126" s="83">
        <v>0</v>
      </c>
      <c r="BJ126" s="80"/>
    </row>
    <row r="127" spans="1:62" ht="79.5">
      <c r="A127" s="75"/>
      <c r="B127" s="75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115" t="s">
        <v>289</v>
      </c>
      <c r="AE127" s="46" t="s">
        <v>20</v>
      </c>
      <c r="AF127" s="80"/>
      <c r="AG127" s="83"/>
      <c r="AH127" s="83"/>
      <c r="AI127" s="83"/>
      <c r="AJ127" s="98"/>
      <c r="AK127" s="83"/>
      <c r="AL127" s="83">
        <f t="shared" si="1"/>
        <v>0</v>
      </c>
      <c r="AM127" s="83"/>
      <c r="AN127" s="83"/>
      <c r="AO127" s="83"/>
      <c r="AP127" s="45">
        <f t="shared" si="2"/>
        <v>0</v>
      </c>
      <c r="AQ127" s="83"/>
      <c r="AR127" s="83"/>
      <c r="AS127" s="45">
        <f t="shared" si="3"/>
        <v>0</v>
      </c>
      <c r="AT127" s="90"/>
      <c r="AU127" s="90"/>
      <c r="AV127" s="90"/>
      <c r="AW127" s="90"/>
      <c r="AX127" s="90"/>
      <c r="AY127" s="83">
        <v>0</v>
      </c>
      <c r="AZ127" s="90"/>
      <c r="BA127" s="90"/>
      <c r="BB127" s="83">
        <v>0</v>
      </c>
      <c r="BC127" s="90"/>
      <c r="BD127" s="90"/>
      <c r="BE127" s="83">
        <v>0</v>
      </c>
      <c r="BF127" s="90"/>
      <c r="BG127" s="83">
        <v>0</v>
      </c>
      <c r="BH127" s="90"/>
      <c r="BI127" s="83">
        <v>0</v>
      </c>
      <c r="BJ127" s="80"/>
    </row>
    <row r="128" spans="1:62" ht="36">
      <c r="A128" s="75"/>
      <c r="B128" s="75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9" t="s">
        <v>87</v>
      </c>
      <c r="AE128" s="79" t="s">
        <v>87</v>
      </c>
      <c r="AF128" s="80"/>
      <c r="AG128" s="83"/>
      <c r="AH128" s="83"/>
      <c r="AI128" s="83"/>
      <c r="AJ128" s="98"/>
      <c r="AK128" s="83"/>
      <c r="AL128" s="83">
        <f t="shared" si="1"/>
        <v>0</v>
      </c>
      <c r="AM128" s="83"/>
      <c r="AN128" s="83"/>
      <c r="AO128" s="83"/>
      <c r="AP128" s="45">
        <f t="shared" si="2"/>
        <v>0</v>
      </c>
      <c r="AQ128" s="83"/>
      <c r="AR128" s="83"/>
      <c r="AS128" s="45">
        <f t="shared" si="3"/>
        <v>0</v>
      </c>
      <c r="AT128" s="90"/>
      <c r="AU128" s="90"/>
      <c r="AV128" s="90"/>
      <c r="AW128" s="90"/>
      <c r="AX128" s="90"/>
      <c r="AY128" s="83">
        <v>0</v>
      </c>
      <c r="AZ128" s="90"/>
      <c r="BA128" s="90"/>
      <c r="BB128" s="83">
        <v>0</v>
      </c>
      <c r="BC128" s="90"/>
      <c r="BD128" s="90"/>
      <c r="BE128" s="83">
        <v>0</v>
      </c>
      <c r="BF128" s="90"/>
      <c r="BG128" s="83">
        <v>0</v>
      </c>
      <c r="BH128" s="90"/>
      <c r="BI128" s="83">
        <v>0</v>
      </c>
      <c r="BJ128" s="80"/>
    </row>
    <row r="129" spans="1:62" ht="36">
      <c r="A129" s="75"/>
      <c r="B129" s="75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153" t="s">
        <v>290</v>
      </c>
      <c r="AE129" s="46" t="s">
        <v>479</v>
      </c>
      <c r="AF129" s="80"/>
      <c r="AG129" s="83"/>
      <c r="AH129" s="83"/>
      <c r="AI129" s="83"/>
      <c r="AJ129" s="98"/>
      <c r="AK129" s="83"/>
      <c r="AL129" s="83">
        <f t="shared" si="1"/>
        <v>0</v>
      </c>
      <c r="AM129" s="83"/>
      <c r="AN129" s="83"/>
      <c r="AO129" s="83"/>
      <c r="AP129" s="45">
        <f t="shared" si="2"/>
        <v>0</v>
      </c>
      <c r="AQ129" s="83"/>
      <c r="AR129" s="83"/>
      <c r="AS129" s="45">
        <f t="shared" si="3"/>
        <v>0</v>
      </c>
      <c r="AT129" s="90"/>
      <c r="AU129" s="90"/>
      <c r="AV129" s="90"/>
      <c r="AW129" s="90"/>
      <c r="AX129" s="90"/>
      <c r="AY129" s="83">
        <v>0</v>
      </c>
      <c r="AZ129" s="90"/>
      <c r="BA129" s="90"/>
      <c r="BB129" s="83">
        <v>0</v>
      </c>
      <c r="BC129" s="90"/>
      <c r="BD129" s="90"/>
      <c r="BE129" s="83">
        <v>0</v>
      </c>
      <c r="BF129" s="90"/>
      <c r="BG129" s="83">
        <v>0</v>
      </c>
      <c r="BH129" s="90"/>
      <c r="BI129" s="83">
        <v>0</v>
      </c>
      <c r="BJ129" s="80"/>
    </row>
    <row r="130" spans="1:62" ht="36">
      <c r="A130" s="75"/>
      <c r="B130" s="75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9" t="s">
        <v>87</v>
      </c>
      <c r="AE130" s="79" t="s">
        <v>87</v>
      </c>
      <c r="AF130" s="80"/>
      <c r="AG130" s="83"/>
      <c r="AH130" s="83"/>
      <c r="AI130" s="83"/>
      <c r="AJ130" s="98"/>
      <c r="AK130" s="83"/>
      <c r="AL130" s="83">
        <f t="shared" ref="AL130:AL197" si="4">AJ130+AK130</f>
        <v>0</v>
      </c>
      <c r="AM130" s="83"/>
      <c r="AN130" s="83"/>
      <c r="AO130" s="83"/>
      <c r="AP130" s="45">
        <f t="shared" ref="AP130:AP197" si="5">AN130+AO130</f>
        <v>0</v>
      </c>
      <c r="AQ130" s="83"/>
      <c r="AR130" s="83"/>
      <c r="AS130" s="45">
        <f t="shared" ref="AS130:AS197" si="6">AL130+AP130</f>
        <v>0</v>
      </c>
      <c r="AT130" s="90"/>
      <c r="AU130" s="90"/>
      <c r="AV130" s="90"/>
      <c r="AW130" s="90"/>
      <c r="AX130" s="90"/>
      <c r="AY130" s="83">
        <v>0</v>
      </c>
      <c r="AZ130" s="90"/>
      <c r="BA130" s="90"/>
      <c r="BB130" s="83">
        <v>0</v>
      </c>
      <c r="BC130" s="90"/>
      <c r="BD130" s="90"/>
      <c r="BE130" s="83">
        <v>0</v>
      </c>
      <c r="BF130" s="90"/>
      <c r="BG130" s="83">
        <v>0</v>
      </c>
      <c r="BH130" s="90"/>
      <c r="BI130" s="83">
        <v>0</v>
      </c>
      <c r="BJ130" s="80"/>
    </row>
    <row r="131" spans="1:62" ht="79.5">
      <c r="A131" s="75"/>
      <c r="B131" s="75"/>
      <c r="C131" s="76">
        <v>0</v>
      </c>
      <c r="D131" s="76">
        <v>7</v>
      </c>
      <c r="E131" s="76">
        <v>5</v>
      </c>
      <c r="F131" s="76">
        <v>0</v>
      </c>
      <c r="G131" s="76">
        <v>7</v>
      </c>
      <c r="H131" s="76">
        <v>0</v>
      </c>
      <c r="I131" s="76">
        <v>0</v>
      </c>
      <c r="J131" s="76">
        <v>4</v>
      </c>
      <c r="K131" s="76">
        <v>3</v>
      </c>
      <c r="L131" s="76">
        <v>6</v>
      </c>
      <c r="M131" s="76">
        <v>2</v>
      </c>
      <c r="N131" s="76">
        <v>1</v>
      </c>
      <c r="O131" s="76">
        <v>0</v>
      </c>
      <c r="P131" s="76">
        <v>0</v>
      </c>
      <c r="Q131" s="76">
        <v>5</v>
      </c>
      <c r="R131" s="76">
        <v>2</v>
      </c>
      <c r="S131" s="76">
        <v>1</v>
      </c>
      <c r="T131" s="77">
        <v>2</v>
      </c>
      <c r="U131" s="77">
        <v>5</v>
      </c>
      <c r="V131" s="77">
        <v>1</v>
      </c>
      <c r="W131" s="77"/>
      <c r="X131" s="77"/>
      <c r="Y131" s="77"/>
      <c r="Z131" s="77"/>
      <c r="AA131" s="77"/>
      <c r="AB131" s="77"/>
      <c r="AC131" s="77"/>
      <c r="AD131" s="102" t="s">
        <v>543</v>
      </c>
      <c r="AE131" s="44" t="s">
        <v>169</v>
      </c>
      <c r="AF131" s="80"/>
      <c r="AG131" s="83">
        <v>0</v>
      </c>
      <c r="AH131" s="83">
        <v>0</v>
      </c>
      <c r="AI131" s="83">
        <v>50742.9</v>
      </c>
      <c r="AJ131" s="98">
        <v>0</v>
      </c>
      <c r="AK131" s="83"/>
      <c r="AL131" s="83">
        <f t="shared" si="4"/>
        <v>0</v>
      </c>
      <c r="AM131" s="83"/>
      <c r="AN131" s="83">
        <v>0</v>
      </c>
      <c r="AO131" s="83"/>
      <c r="AP131" s="45">
        <f t="shared" si="5"/>
        <v>0</v>
      </c>
      <c r="AQ131" s="83"/>
      <c r="AR131" s="83"/>
      <c r="AS131" s="45">
        <f t="shared" si="6"/>
        <v>0</v>
      </c>
      <c r="AT131" s="90"/>
      <c r="AU131" s="90"/>
      <c r="AV131" s="90"/>
      <c r="AW131" s="90"/>
      <c r="AX131" s="90"/>
      <c r="AY131" s="83">
        <v>0</v>
      </c>
      <c r="AZ131" s="90"/>
      <c r="BA131" s="90"/>
      <c r="BB131" s="83">
        <v>0</v>
      </c>
      <c r="BC131" s="90"/>
      <c r="BD131" s="90"/>
      <c r="BE131" s="83">
        <v>0</v>
      </c>
      <c r="BF131" s="90"/>
      <c r="BG131" s="83">
        <v>0</v>
      </c>
      <c r="BH131" s="90"/>
      <c r="BI131" s="83">
        <v>0</v>
      </c>
      <c r="BJ131" s="80"/>
    </row>
    <row r="132" spans="1:62" ht="57">
      <c r="A132" s="75"/>
      <c r="B132" s="75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115" t="s">
        <v>291</v>
      </c>
      <c r="AE132" s="46" t="s">
        <v>20</v>
      </c>
      <c r="AF132" s="80"/>
      <c r="AG132" s="83"/>
      <c r="AH132" s="83"/>
      <c r="AI132" s="83"/>
      <c r="AJ132" s="98"/>
      <c r="AK132" s="83"/>
      <c r="AL132" s="83">
        <f t="shared" si="4"/>
        <v>0</v>
      </c>
      <c r="AM132" s="83"/>
      <c r="AN132" s="83"/>
      <c r="AO132" s="83"/>
      <c r="AP132" s="45">
        <f t="shared" si="5"/>
        <v>0</v>
      </c>
      <c r="AQ132" s="83"/>
      <c r="AR132" s="83"/>
      <c r="AS132" s="45">
        <f t="shared" si="6"/>
        <v>0</v>
      </c>
      <c r="AT132" s="90"/>
      <c r="AU132" s="90"/>
      <c r="AV132" s="90"/>
      <c r="AW132" s="90"/>
      <c r="AX132" s="90"/>
      <c r="AY132" s="83">
        <v>0</v>
      </c>
      <c r="AZ132" s="90"/>
      <c r="BA132" s="90"/>
      <c r="BB132" s="83">
        <v>0</v>
      </c>
      <c r="BC132" s="90"/>
      <c r="BD132" s="90"/>
      <c r="BE132" s="83">
        <v>0</v>
      </c>
      <c r="BF132" s="90"/>
      <c r="BG132" s="83">
        <v>0</v>
      </c>
      <c r="BH132" s="90"/>
      <c r="BI132" s="83">
        <v>0</v>
      </c>
      <c r="BJ132" s="80"/>
    </row>
    <row r="133" spans="1:62" ht="36">
      <c r="A133" s="75"/>
      <c r="B133" s="75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9" t="s">
        <v>87</v>
      </c>
      <c r="AE133" s="79" t="s">
        <v>87</v>
      </c>
      <c r="AF133" s="80"/>
      <c r="AG133" s="83"/>
      <c r="AH133" s="83"/>
      <c r="AI133" s="83"/>
      <c r="AJ133" s="98"/>
      <c r="AK133" s="83"/>
      <c r="AL133" s="83">
        <f t="shared" si="4"/>
        <v>0</v>
      </c>
      <c r="AM133" s="83"/>
      <c r="AN133" s="83"/>
      <c r="AO133" s="83"/>
      <c r="AP133" s="45">
        <f t="shared" si="5"/>
        <v>0</v>
      </c>
      <c r="AQ133" s="83"/>
      <c r="AR133" s="83"/>
      <c r="AS133" s="45">
        <f t="shared" si="6"/>
        <v>0</v>
      </c>
      <c r="AT133" s="90"/>
      <c r="AU133" s="90"/>
      <c r="AV133" s="90"/>
      <c r="AW133" s="90"/>
      <c r="AX133" s="90"/>
      <c r="AY133" s="83">
        <v>0</v>
      </c>
      <c r="AZ133" s="90"/>
      <c r="BA133" s="90"/>
      <c r="BB133" s="83">
        <v>0</v>
      </c>
      <c r="BC133" s="90"/>
      <c r="BD133" s="90"/>
      <c r="BE133" s="83">
        <v>0</v>
      </c>
      <c r="BF133" s="90"/>
      <c r="BG133" s="83">
        <v>0</v>
      </c>
      <c r="BH133" s="90"/>
      <c r="BI133" s="83">
        <v>0</v>
      </c>
      <c r="BJ133" s="80"/>
    </row>
    <row r="134" spans="1:62">
      <c r="A134" s="75"/>
      <c r="B134" s="75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46" t="s">
        <v>479</v>
      </c>
      <c r="AE134" s="46" t="s">
        <v>479</v>
      </c>
      <c r="AF134" s="80"/>
      <c r="AG134" s="83"/>
      <c r="AH134" s="83"/>
      <c r="AI134" s="83"/>
      <c r="AJ134" s="98"/>
      <c r="AK134" s="83"/>
      <c r="AL134" s="83">
        <f t="shared" si="4"/>
        <v>0</v>
      </c>
      <c r="AM134" s="83"/>
      <c r="AN134" s="83"/>
      <c r="AO134" s="83"/>
      <c r="AP134" s="45">
        <f t="shared" si="5"/>
        <v>0</v>
      </c>
      <c r="AQ134" s="83"/>
      <c r="AR134" s="83"/>
      <c r="AS134" s="45">
        <f t="shared" si="6"/>
        <v>0</v>
      </c>
      <c r="AT134" s="90"/>
      <c r="AU134" s="90"/>
      <c r="AV134" s="90"/>
      <c r="AW134" s="90"/>
      <c r="AX134" s="90"/>
      <c r="AY134" s="83">
        <v>0</v>
      </c>
      <c r="AZ134" s="90"/>
      <c r="BA134" s="90"/>
      <c r="BB134" s="83">
        <v>0</v>
      </c>
      <c r="BC134" s="90"/>
      <c r="BD134" s="90"/>
      <c r="BE134" s="83">
        <v>0</v>
      </c>
      <c r="BF134" s="90"/>
      <c r="BG134" s="83">
        <v>0</v>
      </c>
      <c r="BH134" s="90"/>
      <c r="BI134" s="83">
        <v>0</v>
      </c>
      <c r="BJ134" s="80"/>
    </row>
    <row r="135" spans="1:62" ht="36">
      <c r="A135" s="75"/>
      <c r="B135" s="75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9" t="s">
        <v>87</v>
      </c>
      <c r="AE135" s="79" t="s">
        <v>87</v>
      </c>
      <c r="AF135" s="80"/>
      <c r="AG135" s="83"/>
      <c r="AH135" s="83"/>
      <c r="AI135" s="83"/>
      <c r="AJ135" s="98"/>
      <c r="AK135" s="83"/>
      <c r="AL135" s="83">
        <f t="shared" si="4"/>
        <v>0</v>
      </c>
      <c r="AM135" s="83"/>
      <c r="AN135" s="83"/>
      <c r="AO135" s="83"/>
      <c r="AP135" s="45">
        <f t="shared" si="5"/>
        <v>0</v>
      </c>
      <c r="AQ135" s="83"/>
      <c r="AR135" s="83"/>
      <c r="AS135" s="45">
        <f t="shared" si="6"/>
        <v>0</v>
      </c>
      <c r="AT135" s="90"/>
      <c r="AU135" s="90"/>
      <c r="AV135" s="90"/>
      <c r="AW135" s="90"/>
      <c r="AX135" s="90"/>
      <c r="AY135" s="83">
        <v>0</v>
      </c>
      <c r="AZ135" s="90"/>
      <c r="BA135" s="90"/>
      <c r="BB135" s="83">
        <v>0</v>
      </c>
      <c r="BC135" s="90"/>
      <c r="BD135" s="90"/>
      <c r="BE135" s="83">
        <v>0</v>
      </c>
      <c r="BF135" s="90"/>
      <c r="BG135" s="83">
        <v>0</v>
      </c>
      <c r="BH135" s="90"/>
      <c r="BI135" s="83">
        <v>0</v>
      </c>
      <c r="BJ135" s="80"/>
    </row>
    <row r="136" spans="1:62" ht="90.75">
      <c r="A136" s="75"/>
      <c r="B136" s="75"/>
      <c r="C136" s="76">
        <v>0</v>
      </c>
      <c r="D136" s="76">
        <v>7</v>
      </c>
      <c r="E136" s="76">
        <v>5</v>
      </c>
      <c r="F136" s="76">
        <v>0</v>
      </c>
      <c r="G136" s="76">
        <v>7</v>
      </c>
      <c r="H136" s="76">
        <v>0</v>
      </c>
      <c r="I136" s="76">
        <v>2</v>
      </c>
      <c r="J136" s="76">
        <v>4</v>
      </c>
      <c r="K136" s="76">
        <v>6</v>
      </c>
      <c r="L136" s="76">
        <v>3</v>
      </c>
      <c r="M136" s="76">
        <v>2</v>
      </c>
      <c r="N136" s="76">
        <v>1</v>
      </c>
      <c r="O136" s="76">
        <v>0</v>
      </c>
      <c r="P136" s="76">
        <v>0</v>
      </c>
      <c r="Q136" s="76">
        <v>6</v>
      </c>
      <c r="R136" s="76">
        <v>1</v>
      </c>
      <c r="S136" s="76">
        <v>2</v>
      </c>
      <c r="T136" s="77">
        <v>2</v>
      </c>
      <c r="U136" s="77">
        <v>4</v>
      </c>
      <c r="V136" s="77">
        <v>1</v>
      </c>
      <c r="W136" s="77"/>
      <c r="X136" s="77"/>
      <c r="Y136" s="77"/>
      <c r="Z136" s="77"/>
      <c r="AA136" s="77"/>
      <c r="AB136" s="77"/>
      <c r="AC136" s="77"/>
      <c r="AD136" s="102" t="s">
        <v>292</v>
      </c>
      <c r="AE136" s="44" t="s">
        <v>170</v>
      </c>
      <c r="AF136" s="80"/>
      <c r="AG136" s="83">
        <v>0</v>
      </c>
      <c r="AH136" s="83">
        <v>0</v>
      </c>
      <c r="AI136" s="83">
        <v>22649.5</v>
      </c>
      <c r="AJ136" s="98">
        <v>0</v>
      </c>
      <c r="AK136" s="83"/>
      <c r="AL136" s="83">
        <f t="shared" si="4"/>
        <v>0</v>
      </c>
      <c r="AM136" s="83"/>
      <c r="AN136" s="83">
        <v>0</v>
      </c>
      <c r="AO136" s="83"/>
      <c r="AP136" s="45">
        <f t="shared" si="5"/>
        <v>0</v>
      </c>
      <c r="AQ136" s="83"/>
      <c r="AR136" s="83"/>
      <c r="AS136" s="45">
        <f t="shared" si="6"/>
        <v>0</v>
      </c>
      <c r="AT136" s="90"/>
      <c r="AU136" s="90"/>
      <c r="AV136" s="90"/>
      <c r="AW136" s="90"/>
      <c r="AX136" s="90"/>
      <c r="AY136" s="83">
        <v>0</v>
      </c>
      <c r="AZ136" s="90"/>
      <c r="BA136" s="90"/>
      <c r="BB136" s="83">
        <v>0</v>
      </c>
      <c r="BC136" s="90"/>
      <c r="BD136" s="90"/>
      <c r="BE136" s="83">
        <v>0</v>
      </c>
      <c r="BF136" s="90"/>
      <c r="BG136" s="83">
        <v>0</v>
      </c>
      <c r="BH136" s="90"/>
      <c r="BI136" s="83">
        <v>0</v>
      </c>
      <c r="BJ136" s="80"/>
    </row>
    <row r="137" spans="1:62" ht="57">
      <c r="A137" s="75"/>
      <c r="B137" s="75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115" t="s">
        <v>518</v>
      </c>
      <c r="AE137" s="46" t="s">
        <v>20</v>
      </c>
      <c r="AF137" s="80"/>
      <c r="AG137" s="83"/>
      <c r="AH137" s="83"/>
      <c r="AI137" s="83"/>
      <c r="AJ137" s="98"/>
      <c r="AK137" s="83"/>
      <c r="AL137" s="83">
        <f t="shared" si="4"/>
        <v>0</v>
      </c>
      <c r="AM137" s="83"/>
      <c r="AN137" s="83"/>
      <c r="AO137" s="83"/>
      <c r="AP137" s="45">
        <f t="shared" si="5"/>
        <v>0</v>
      </c>
      <c r="AQ137" s="83"/>
      <c r="AR137" s="83"/>
      <c r="AS137" s="45">
        <f t="shared" si="6"/>
        <v>0</v>
      </c>
      <c r="AT137" s="90"/>
      <c r="AU137" s="90"/>
      <c r="AV137" s="90"/>
      <c r="AW137" s="90"/>
      <c r="AX137" s="90"/>
      <c r="AY137" s="83">
        <v>0</v>
      </c>
      <c r="AZ137" s="90"/>
      <c r="BA137" s="90"/>
      <c r="BB137" s="83">
        <v>0</v>
      </c>
      <c r="BC137" s="90"/>
      <c r="BD137" s="90"/>
      <c r="BE137" s="83">
        <v>0</v>
      </c>
      <c r="BF137" s="90"/>
      <c r="BG137" s="83">
        <v>0</v>
      </c>
      <c r="BH137" s="90"/>
      <c r="BI137" s="83">
        <v>0</v>
      </c>
      <c r="BJ137" s="80"/>
    </row>
    <row r="138" spans="1:62" ht="36">
      <c r="A138" s="75"/>
      <c r="B138" s="75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9" t="s">
        <v>87</v>
      </c>
      <c r="AE138" s="79" t="s">
        <v>87</v>
      </c>
      <c r="AF138" s="80"/>
      <c r="AG138" s="83"/>
      <c r="AH138" s="83"/>
      <c r="AI138" s="83"/>
      <c r="AJ138" s="98"/>
      <c r="AK138" s="83"/>
      <c r="AL138" s="83">
        <f t="shared" si="4"/>
        <v>0</v>
      </c>
      <c r="AM138" s="83"/>
      <c r="AN138" s="83"/>
      <c r="AO138" s="83"/>
      <c r="AP138" s="45">
        <f t="shared" si="5"/>
        <v>0</v>
      </c>
      <c r="AQ138" s="83"/>
      <c r="AR138" s="83"/>
      <c r="AS138" s="45">
        <f t="shared" si="6"/>
        <v>0</v>
      </c>
      <c r="AT138" s="90"/>
      <c r="AU138" s="90"/>
      <c r="AV138" s="90"/>
      <c r="AW138" s="90"/>
      <c r="AX138" s="90"/>
      <c r="AY138" s="83">
        <v>0</v>
      </c>
      <c r="AZ138" s="90"/>
      <c r="BA138" s="90"/>
      <c r="BB138" s="83">
        <v>0</v>
      </c>
      <c r="BC138" s="90"/>
      <c r="BD138" s="90"/>
      <c r="BE138" s="83">
        <v>0</v>
      </c>
      <c r="BF138" s="90"/>
      <c r="BG138" s="83">
        <v>0</v>
      </c>
      <c r="BH138" s="90"/>
      <c r="BI138" s="83">
        <v>0</v>
      </c>
      <c r="BJ138" s="80"/>
    </row>
    <row r="139" spans="1:62">
      <c r="A139" s="75"/>
      <c r="B139" s="75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46" t="s">
        <v>479</v>
      </c>
      <c r="AE139" s="46" t="s">
        <v>479</v>
      </c>
      <c r="AF139" s="80"/>
      <c r="AG139" s="83"/>
      <c r="AH139" s="83"/>
      <c r="AI139" s="83"/>
      <c r="AJ139" s="98"/>
      <c r="AK139" s="83"/>
      <c r="AL139" s="83">
        <f t="shared" si="4"/>
        <v>0</v>
      </c>
      <c r="AM139" s="83"/>
      <c r="AN139" s="83"/>
      <c r="AO139" s="83"/>
      <c r="AP139" s="45">
        <f t="shared" si="5"/>
        <v>0</v>
      </c>
      <c r="AQ139" s="83"/>
      <c r="AR139" s="83"/>
      <c r="AS139" s="45">
        <f t="shared" si="6"/>
        <v>0</v>
      </c>
      <c r="AT139" s="90"/>
      <c r="AU139" s="90"/>
      <c r="AV139" s="90"/>
      <c r="AW139" s="90"/>
      <c r="AX139" s="90"/>
      <c r="AY139" s="83">
        <v>0</v>
      </c>
      <c r="AZ139" s="90"/>
      <c r="BA139" s="90"/>
      <c r="BB139" s="83">
        <v>0</v>
      </c>
      <c r="BC139" s="90"/>
      <c r="BD139" s="90"/>
      <c r="BE139" s="83">
        <v>0</v>
      </c>
      <c r="BF139" s="90"/>
      <c r="BG139" s="83">
        <v>0</v>
      </c>
      <c r="BH139" s="90"/>
      <c r="BI139" s="83">
        <v>0</v>
      </c>
      <c r="BJ139" s="80"/>
    </row>
    <row r="140" spans="1:62" ht="36">
      <c r="A140" s="75"/>
      <c r="B140" s="75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9" t="s">
        <v>87</v>
      </c>
      <c r="AE140" s="79" t="s">
        <v>87</v>
      </c>
      <c r="AF140" s="80"/>
      <c r="AG140" s="83"/>
      <c r="AH140" s="83"/>
      <c r="AI140" s="83"/>
      <c r="AJ140" s="98"/>
      <c r="AK140" s="83"/>
      <c r="AL140" s="83">
        <f t="shared" si="4"/>
        <v>0</v>
      </c>
      <c r="AM140" s="83"/>
      <c r="AN140" s="83"/>
      <c r="AO140" s="83"/>
      <c r="AP140" s="45">
        <f t="shared" si="5"/>
        <v>0</v>
      </c>
      <c r="AQ140" s="83"/>
      <c r="AR140" s="83"/>
      <c r="AS140" s="45">
        <f t="shared" si="6"/>
        <v>0</v>
      </c>
      <c r="AT140" s="90"/>
      <c r="AU140" s="90"/>
      <c r="AV140" s="90"/>
      <c r="AW140" s="90"/>
      <c r="AX140" s="90"/>
      <c r="AY140" s="83">
        <v>0</v>
      </c>
      <c r="AZ140" s="90"/>
      <c r="BA140" s="90"/>
      <c r="BB140" s="83">
        <v>0</v>
      </c>
      <c r="BC140" s="90"/>
      <c r="BD140" s="90"/>
      <c r="BE140" s="83">
        <v>0</v>
      </c>
      <c r="BF140" s="90"/>
      <c r="BG140" s="83">
        <v>0</v>
      </c>
      <c r="BH140" s="90"/>
      <c r="BI140" s="83">
        <v>0</v>
      </c>
      <c r="BJ140" s="80"/>
    </row>
    <row r="141" spans="1:62" ht="113.25">
      <c r="A141" s="75"/>
      <c r="B141" s="75"/>
      <c r="C141" s="76">
        <v>0</v>
      </c>
      <c r="D141" s="76">
        <v>7</v>
      </c>
      <c r="E141" s="76">
        <v>5</v>
      </c>
      <c r="F141" s="76">
        <v>0</v>
      </c>
      <c r="G141" s="76">
        <v>7</v>
      </c>
      <c r="H141" s="76">
        <v>0</v>
      </c>
      <c r="I141" s="76">
        <v>2</v>
      </c>
      <c r="J141" s="76">
        <v>4</v>
      </c>
      <c r="K141" s="76">
        <v>3</v>
      </c>
      <c r="L141" s="76">
        <v>6</v>
      </c>
      <c r="M141" s="76">
        <v>2</v>
      </c>
      <c r="N141" s="76">
        <v>1</v>
      </c>
      <c r="O141" s="76">
        <v>0</v>
      </c>
      <c r="P141" s="76">
        <v>0</v>
      </c>
      <c r="Q141" s="76">
        <v>6</v>
      </c>
      <c r="R141" s="76">
        <v>1</v>
      </c>
      <c r="S141" s="76">
        <v>2</v>
      </c>
      <c r="T141" s="77">
        <v>2</v>
      </c>
      <c r="U141" s="77">
        <v>4</v>
      </c>
      <c r="V141" s="77">
        <v>1</v>
      </c>
      <c r="W141" s="77"/>
      <c r="X141" s="77"/>
      <c r="Y141" s="77"/>
      <c r="Z141" s="77"/>
      <c r="AA141" s="77"/>
      <c r="AB141" s="77"/>
      <c r="AC141" s="77"/>
      <c r="AD141" s="102" t="s">
        <v>293</v>
      </c>
      <c r="AE141" s="44" t="s">
        <v>423</v>
      </c>
      <c r="AF141" s="80"/>
      <c r="AG141" s="83">
        <v>0</v>
      </c>
      <c r="AH141" s="83">
        <v>0</v>
      </c>
      <c r="AI141" s="83">
        <v>18651.8</v>
      </c>
      <c r="AJ141" s="98">
        <v>0</v>
      </c>
      <c r="AK141" s="83"/>
      <c r="AL141" s="83">
        <f t="shared" si="4"/>
        <v>0</v>
      </c>
      <c r="AM141" s="83"/>
      <c r="AN141" s="83">
        <v>0</v>
      </c>
      <c r="AO141" s="83"/>
      <c r="AP141" s="45">
        <f t="shared" si="5"/>
        <v>0</v>
      </c>
      <c r="AQ141" s="83"/>
      <c r="AR141" s="83"/>
      <c r="AS141" s="45">
        <f t="shared" si="6"/>
        <v>0</v>
      </c>
      <c r="AT141" s="90"/>
      <c r="AU141" s="90"/>
      <c r="AV141" s="90"/>
      <c r="AW141" s="90"/>
      <c r="AX141" s="90"/>
      <c r="AY141" s="83">
        <v>0</v>
      </c>
      <c r="AZ141" s="90"/>
      <c r="BA141" s="90"/>
      <c r="BB141" s="83">
        <v>0</v>
      </c>
      <c r="BC141" s="90"/>
      <c r="BD141" s="90"/>
      <c r="BE141" s="83">
        <v>0</v>
      </c>
      <c r="BF141" s="90"/>
      <c r="BG141" s="83">
        <v>0</v>
      </c>
      <c r="BH141" s="90"/>
      <c r="BI141" s="83">
        <v>0</v>
      </c>
      <c r="BJ141" s="80"/>
    </row>
    <row r="142" spans="1:62" ht="57">
      <c r="A142" s="75"/>
      <c r="B142" s="75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115" t="s">
        <v>108</v>
      </c>
      <c r="AE142" s="46" t="s">
        <v>20</v>
      </c>
      <c r="AF142" s="80"/>
      <c r="AG142" s="83"/>
      <c r="AH142" s="83"/>
      <c r="AI142" s="83"/>
      <c r="AJ142" s="98"/>
      <c r="AK142" s="83"/>
      <c r="AL142" s="83">
        <f t="shared" si="4"/>
        <v>0</v>
      </c>
      <c r="AM142" s="83"/>
      <c r="AN142" s="83"/>
      <c r="AO142" s="83"/>
      <c r="AP142" s="45">
        <f t="shared" si="5"/>
        <v>0</v>
      </c>
      <c r="AQ142" s="83"/>
      <c r="AR142" s="83"/>
      <c r="AS142" s="45">
        <f t="shared" si="6"/>
        <v>0</v>
      </c>
      <c r="AT142" s="90"/>
      <c r="AU142" s="90"/>
      <c r="AV142" s="90"/>
      <c r="AW142" s="90"/>
      <c r="AX142" s="90"/>
      <c r="AY142" s="83">
        <v>0</v>
      </c>
      <c r="AZ142" s="90"/>
      <c r="BA142" s="90"/>
      <c r="BB142" s="83">
        <v>0</v>
      </c>
      <c r="BC142" s="90"/>
      <c r="BD142" s="90"/>
      <c r="BE142" s="83">
        <v>0</v>
      </c>
      <c r="BF142" s="90"/>
      <c r="BG142" s="83">
        <v>0</v>
      </c>
      <c r="BH142" s="90"/>
      <c r="BI142" s="83">
        <v>0</v>
      </c>
      <c r="BJ142" s="80"/>
    </row>
    <row r="143" spans="1:62" ht="36">
      <c r="A143" s="75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9" t="s">
        <v>87</v>
      </c>
      <c r="AE143" s="79" t="s">
        <v>87</v>
      </c>
      <c r="AF143" s="80"/>
      <c r="AG143" s="83"/>
      <c r="AH143" s="83"/>
      <c r="AI143" s="83"/>
      <c r="AJ143" s="98"/>
      <c r="AK143" s="83"/>
      <c r="AL143" s="83">
        <f t="shared" si="4"/>
        <v>0</v>
      </c>
      <c r="AM143" s="83"/>
      <c r="AN143" s="83"/>
      <c r="AO143" s="83"/>
      <c r="AP143" s="45">
        <f t="shared" si="5"/>
        <v>0</v>
      </c>
      <c r="AQ143" s="83"/>
      <c r="AR143" s="83"/>
      <c r="AS143" s="45">
        <f t="shared" si="6"/>
        <v>0</v>
      </c>
      <c r="AT143" s="90"/>
      <c r="AU143" s="90"/>
      <c r="AV143" s="90"/>
      <c r="AW143" s="90"/>
      <c r="AX143" s="90"/>
      <c r="AY143" s="83">
        <v>0</v>
      </c>
      <c r="AZ143" s="90"/>
      <c r="BA143" s="90"/>
      <c r="BB143" s="83">
        <v>0</v>
      </c>
      <c r="BC143" s="90"/>
      <c r="BD143" s="90"/>
      <c r="BE143" s="83">
        <v>0</v>
      </c>
      <c r="BF143" s="90"/>
      <c r="BG143" s="83">
        <v>0</v>
      </c>
      <c r="BH143" s="90"/>
      <c r="BI143" s="83">
        <v>0</v>
      </c>
      <c r="BJ143" s="80"/>
    </row>
    <row r="144" spans="1:62" ht="56.25" customHeight="1">
      <c r="A144" s="75"/>
      <c r="B144" s="75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154" t="s">
        <v>294</v>
      </c>
      <c r="AE144" s="46" t="s">
        <v>479</v>
      </c>
      <c r="AF144" s="80"/>
      <c r="AG144" s="83"/>
      <c r="AH144" s="83"/>
      <c r="AI144" s="83"/>
      <c r="AJ144" s="98"/>
      <c r="AK144" s="83"/>
      <c r="AL144" s="83">
        <f t="shared" si="4"/>
        <v>0</v>
      </c>
      <c r="AM144" s="83"/>
      <c r="AN144" s="83"/>
      <c r="AO144" s="83"/>
      <c r="AP144" s="45">
        <f t="shared" si="5"/>
        <v>0</v>
      </c>
      <c r="AQ144" s="83"/>
      <c r="AR144" s="83"/>
      <c r="AS144" s="45">
        <f t="shared" si="6"/>
        <v>0</v>
      </c>
      <c r="AT144" s="90"/>
      <c r="AU144" s="90"/>
      <c r="AV144" s="90"/>
      <c r="AW144" s="90"/>
      <c r="AX144" s="90"/>
      <c r="AY144" s="83">
        <v>0</v>
      </c>
      <c r="AZ144" s="90"/>
      <c r="BA144" s="90"/>
      <c r="BB144" s="83">
        <v>0</v>
      </c>
      <c r="BC144" s="90"/>
      <c r="BD144" s="90"/>
      <c r="BE144" s="83">
        <v>0</v>
      </c>
      <c r="BF144" s="90"/>
      <c r="BG144" s="83">
        <v>0</v>
      </c>
      <c r="BH144" s="90"/>
      <c r="BI144" s="83">
        <v>0</v>
      </c>
      <c r="BJ144" s="80"/>
    </row>
    <row r="145" spans="1:62" ht="36">
      <c r="A145" s="75"/>
      <c r="B145" s="75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9" t="s">
        <v>87</v>
      </c>
      <c r="AE145" s="79" t="s">
        <v>87</v>
      </c>
      <c r="AF145" s="80"/>
      <c r="AG145" s="83"/>
      <c r="AH145" s="83"/>
      <c r="AI145" s="83"/>
      <c r="AJ145" s="98"/>
      <c r="AK145" s="83"/>
      <c r="AL145" s="83">
        <f t="shared" si="4"/>
        <v>0</v>
      </c>
      <c r="AM145" s="83"/>
      <c r="AN145" s="83"/>
      <c r="AO145" s="83"/>
      <c r="AP145" s="45">
        <f t="shared" si="5"/>
        <v>0</v>
      </c>
      <c r="AQ145" s="83"/>
      <c r="AR145" s="83"/>
      <c r="AS145" s="45">
        <f t="shared" si="6"/>
        <v>0</v>
      </c>
      <c r="AT145" s="90"/>
      <c r="AU145" s="90"/>
      <c r="AV145" s="90"/>
      <c r="AW145" s="90"/>
      <c r="AX145" s="90"/>
      <c r="AY145" s="83">
        <v>0</v>
      </c>
      <c r="AZ145" s="90"/>
      <c r="BA145" s="90"/>
      <c r="BB145" s="83">
        <v>0</v>
      </c>
      <c r="BC145" s="90"/>
      <c r="BD145" s="90"/>
      <c r="BE145" s="83">
        <v>0</v>
      </c>
      <c r="BF145" s="90"/>
      <c r="BG145" s="83">
        <v>0</v>
      </c>
      <c r="BH145" s="90"/>
      <c r="BI145" s="83">
        <v>0</v>
      </c>
      <c r="BJ145" s="80"/>
    </row>
    <row r="146" spans="1:62" ht="60">
      <c r="A146" s="75"/>
      <c r="B146" s="75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154" t="s">
        <v>295</v>
      </c>
      <c r="AE146" s="79"/>
      <c r="AF146" s="80"/>
      <c r="AG146" s="83"/>
      <c r="AH146" s="83"/>
      <c r="AI146" s="83"/>
      <c r="AJ146" s="98"/>
      <c r="AK146" s="83"/>
      <c r="AL146" s="83"/>
      <c r="AM146" s="83"/>
      <c r="AN146" s="83"/>
      <c r="AO146" s="83"/>
      <c r="AP146" s="45"/>
      <c r="AQ146" s="83"/>
      <c r="AR146" s="83"/>
      <c r="AS146" s="45"/>
      <c r="AT146" s="90"/>
      <c r="AU146" s="90"/>
      <c r="AV146" s="90"/>
      <c r="AW146" s="90"/>
      <c r="AX146" s="90"/>
      <c r="AY146" s="83"/>
      <c r="AZ146" s="90"/>
      <c r="BA146" s="90"/>
      <c r="BB146" s="83"/>
      <c r="BC146" s="90"/>
      <c r="BD146" s="90"/>
      <c r="BE146" s="83"/>
      <c r="BF146" s="90"/>
      <c r="BG146" s="83"/>
      <c r="BH146" s="90"/>
      <c r="BI146" s="83"/>
      <c r="BJ146" s="80"/>
    </row>
    <row r="147" spans="1:62" ht="36">
      <c r="A147" s="75"/>
      <c r="B147" s="75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9" t="s">
        <v>87</v>
      </c>
      <c r="AE147" s="79"/>
      <c r="AF147" s="80"/>
      <c r="AG147" s="83"/>
      <c r="AH147" s="83"/>
      <c r="AI147" s="83"/>
      <c r="AJ147" s="98"/>
      <c r="AK147" s="83"/>
      <c r="AL147" s="83"/>
      <c r="AM147" s="83"/>
      <c r="AN147" s="83"/>
      <c r="AO147" s="83"/>
      <c r="AP147" s="45"/>
      <c r="AQ147" s="83"/>
      <c r="AR147" s="83"/>
      <c r="AS147" s="45"/>
      <c r="AT147" s="90"/>
      <c r="AU147" s="90"/>
      <c r="AV147" s="90"/>
      <c r="AW147" s="90"/>
      <c r="AX147" s="90"/>
      <c r="AY147" s="83"/>
      <c r="AZ147" s="90"/>
      <c r="BA147" s="90"/>
      <c r="BB147" s="83"/>
      <c r="BC147" s="90"/>
      <c r="BD147" s="90"/>
      <c r="BE147" s="83"/>
      <c r="BF147" s="90"/>
      <c r="BG147" s="83"/>
      <c r="BH147" s="90"/>
      <c r="BI147" s="83"/>
      <c r="BJ147" s="80"/>
    </row>
    <row r="148" spans="1:62" ht="103.5" customHeight="1">
      <c r="A148" s="75"/>
      <c r="B148" s="75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116" t="s">
        <v>424</v>
      </c>
      <c r="AE148" s="51" t="s">
        <v>424</v>
      </c>
      <c r="AF148" s="80"/>
      <c r="AG148" s="83"/>
      <c r="AH148" s="83"/>
      <c r="AI148" s="83"/>
      <c r="AJ148" s="98"/>
      <c r="AK148" s="83"/>
      <c r="AL148" s="83">
        <f t="shared" si="4"/>
        <v>0</v>
      </c>
      <c r="AM148" s="83"/>
      <c r="AN148" s="83"/>
      <c r="AO148" s="83"/>
      <c r="AP148" s="45">
        <f t="shared" si="5"/>
        <v>0</v>
      </c>
      <c r="AQ148" s="83"/>
      <c r="AR148" s="83"/>
      <c r="AS148" s="45">
        <f t="shared" si="6"/>
        <v>0</v>
      </c>
      <c r="AT148" s="90"/>
      <c r="AU148" s="90"/>
      <c r="AV148" s="90"/>
      <c r="AW148" s="90"/>
      <c r="AX148" s="90"/>
      <c r="AY148" s="83">
        <v>0</v>
      </c>
      <c r="AZ148" s="90"/>
      <c r="BA148" s="90"/>
      <c r="BB148" s="83">
        <v>0</v>
      </c>
      <c r="BC148" s="90"/>
      <c r="BD148" s="90"/>
      <c r="BE148" s="83">
        <v>0</v>
      </c>
      <c r="BF148" s="90"/>
      <c r="BG148" s="83">
        <v>0</v>
      </c>
      <c r="BH148" s="90"/>
      <c r="BI148" s="83">
        <v>0</v>
      </c>
      <c r="BJ148" s="80"/>
    </row>
    <row r="149" spans="1:62" ht="79.5">
      <c r="A149" s="75"/>
      <c r="B149" s="75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110" t="s">
        <v>519</v>
      </c>
      <c r="AE149" s="46" t="s">
        <v>20</v>
      </c>
      <c r="AF149" s="80"/>
      <c r="AG149" s="83"/>
      <c r="AH149" s="83"/>
      <c r="AI149" s="83"/>
      <c r="AJ149" s="98"/>
      <c r="AK149" s="83"/>
      <c r="AL149" s="83">
        <f t="shared" si="4"/>
        <v>0</v>
      </c>
      <c r="AM149" s="83"/>
      <c r="AN149" s="83"/>
      <c r="AO149" s="83"/>
      <c r="AP149" s="45">
        <f t="shared" si="5"/>
        <v>0</v>
      </c>
      <c r="AQ149" s="83"/>
      <c r="AR149" s="83"/>
      <c r="AS149" s="45">
        <f t="shared" si="6"/>
        <v>0</v>
      </c>
      <c r="AT149" s="90"/>
      <c r="AU149" s="90"/>
      <c r="AV149" s="90"/>
      <c r="AW149" s="90"/>
      <c r="AX149" s="90"/>
      <c r="AY149" s="83">
        <v>0</v>
      </c>
      <c r="AZ149" s="90"/>
      <c r="BA149" s="90"/>
      <c r="BB149" s="83">
        <v>0</v>
      </c>
      <c r="BC149" s="90"/>
      <c r="BD149" s="90"/>
      <c r="BE149" s="83">
        <v>0</v>
      </c>
      <c r="BF149" s="90"/>
      <c r="BG149" s="83">
        <v>0</v>
      </c>
      <c r="BH149" s="90"/>
      <c r="BI149" s="83">
        <v>0</v>
      </c>
      <c r="BJ149" s="80"/>
    </row>
    <row r="150" spans="1:62" ht="36">
      <c r="A150" s="75"/>
      <c r="B150" s="75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9" t="s">
        <v>87</v>
      </c>
      <c r="AE150" s="79" t="s">
        <v>87</v>
      </c>
      <c r="AF150" s="80"/>
      <c r="AG150" s="83"/>
      <c r="AH150" s="83"/>
      <c r="AI150" s="83"/>
      <c r="AJ150" s="98"/>
      <c r="AK150" s="83"/>
      <c r="AL150" s="83">
        <f t="shared" si="4"/>
        <v>0</v>
      </c>
      <c r="AM150" s="83"/>
      <c r="AN150" s="83"/>
      <c r="AO150" s="83"/>
      <c r="AP150" s="45">
        <f t="shared" si="5"/>
        <v>0</v>
      </c>
      <c r="AQ150" s="83"/>
      <c r="AR150" s="83"/>
      <c r="AS150" s="45">
        <f t="shared" si="6"/>
        <v>0</v>
      </c>
      <c r="AT150" s="90"/>
      <c r="AU150" s="90"/>
      <c r="AV150" s="90"/>
      <c r="AW150" s="90"/>
      <c r="AX150" s="90"/>
      <c r="AY150" s="83">
        <v>0</v>
      </c>
      <c r="AZ150" s="90"/>
      <c r="BA150" s="90"/>
      <c r="BB150" s="83">
        <v>0</v>
      </c>
      <c r="BC150" s="90"/>
      <c r="BD150" s="90"/>
      <c r="BE150" s="83">
        <v>0</v>
      </c>
      <c r="BF150" s="90"/>
      <c r="BG150" s="83">
        <v>0</v>
      </c>
      <c r="BH150" s="90"/>
      <c r="BI150" s="83">
        <v>0</v>
      </c>
      <c r="BJ150" s="80"/>
    </row>
    <row r="151" spans="1:62">
      <c r="A151" s="75"/>
      <c r="B151" s="75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46" t="s">
        <v>479</v>
      </c>
      <c r="AE151" s="46" t="s">
        <v>479</v>
      </c>
      <c r="AF151" s="80"/>
      <c r="AG151" s="83"/>
      <c r="AH151" s="83"/>
      <c r="AI151" s="83"/>
      <c r="AJ151" s="98"/>
      <c r="AK151" s="83"/>
      <c r="AL151" s="83">
        <f t="shared" si="4"/>
        <v>0</v>
      </c>
      <c r="AM151" s="83"/>
      <c r="AN151" s="83"/>
      <c r="AO151" s="83"/>
      <c r="AP151" s="45">
        <f t="shared" si="5"/>
        <v>0</v>
      </c>
      <c r="AQ151" s="83"/>
      <c r="AR151" s="83"/>
      <c r="AS151" s="45">
        <f t="shared" si="6"/>
        <v>0</v>
      </c>
      <c r="AT151" s="90"/>
      <c r="AU151" s="90"/>
      <c r="AV151" s="90"/>
      <c r="AW151" s="90"/>
      <c r="AX151" s="90"/>
      <c r="AY151" s="83">
        <v>0</v>
      </c>
      <c r="AZ151" s="90"/>
      <c r="BA151" s="90"/>
      <c r="BB151" s="83">
        <v>0</v>
      </c>
      <c r="BC151" s="90"/>
      <c r="BD151" s="90"/>
      <c r="BE151" s="83">
        <v>0</v>
      </c>
      <c r="BF151" s="90"/>
      <c r="BG151" s="83">
        <v>0</v>
      </c>
      <c r="BH151" s="90"/>
      <c r="BI151" s="83">
        <v>0</v>
      </c>
      <c r="BJ151" s="80"/>
    </row>
    <row r="152" spans="1:62" ht="36">
      <c r="A152" s="75"/>
      <c r="B152" s="75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9" t="s">
        <v>87</v>
      </c>
      <c r="AE152" s="79" t="s">
        <v>87</v>
      </c>
      <c r="AF152" s="80"/>
      <c r="AG152" s="83"/>
      <c r="AH152" s="83"/>
      <c r="AI152" s="83"/>
      <c r="AJ152" s="98"/>
      <c r="AK152" s="83"/>
      <c r="AL152" s="83">
        <f t="shared" si="4"/>
        <v>0</v>
      </c>
      <c r="AM152" s="83"/>
      <c r="AN152" s="83"/>
      <c r="AO152" s="83"/>
      <c r="AP152" s="45">
        <f t="shared" si="5"/>
        <v>0</v>
      </c>
      <c r="AQ152" s="83"/>
      <c r="AR152" s="83"/>
      <c r="AS152" s="45">
        <f t="shared" si="6"/>
        <v>0</v>
      </c>
      <c r="AT152" s="90"/>
      <c r="AU152" s="90"/>
      <c r="AV152" s="90"/>
      <c r="AW152" s="90"/>
      <c r="AX152" s="90"/>
      <c r="AY152" s="83">
        <v>0</v>
      </c>
      <c r="AZ152" s="90"/>
      <c r="BA152" s="90"/>
      <c r="BB152" s="83">
        <v>0</v>
      </c>
      <c r="BC152" s="90"/>
      <c r="BD152" s="90"/>
      <c r="BE152" s="83">
        <v>0</v>
      </c>
      <c r="BF152" s="90"/>
      <c r="BG152" s="83">
        <v>0</v>
      </c>
      <c r="BH152" s="90"/>
      <c r="BI152" s="83">
        <v>0</v>
      </c>
      <c r="BJ152" s="80"/>
    </row>
    <row r="153" spans="1:62" ht="64.5">
      <c r="A153" s="75"/>
      <c r="B153" s="75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105" t="s">
        <v>425</v>
      </c>
      <c r="AE153" s="44" t="s">
        <v>425</v>
      </c>
      <c r="AF153" s="80"/>
      <c r="AG153" s="83"/>
      <c r="AH153" s="83"/>
      <c r="AI153" s="83"/>
      <c r="AJ153" s="98"/>
      <c r="AK153" s="83"/>
      <c r="AL153" s="83">
        <f t="shared" si="4"/>
        <v>0</v>
      </c>
      <c r="AM153" s="83"/>
      <c r="AN153" s="83"/>
      <c r="AO153" s="83"/>
      <c r="AP153" s="45">
        <f t="shared" si="5"/>
        <v>0</v>
      </c>
      <c r="AQ153" s="83"/>
      <c r="AR153" s="83"/>
      <c r="AS153" s="45">
        <f t="shared" si="6"/>
        <v>0</v>
      </c>
      <c r="AT153" s="90"/>
      <c r="AU153" s="90"/>
      <c r="AV153" s="90"/>
      <c r="AW153" s="90"/>
      <c r="AX153" s="90"/>
      <c r="AY153" s="83">
        <v>0</v>
      </c>
      <c r="AZ153" s="90"/>
      <c r="BA153" s="90"/>
      <c r="BB153" s="83">
        <v>0</v>
      </c>
      <c r="BC153" s="90"/>
      <c r="BD153" s="90"/>
      <c r="BE153" s="83">
        <v>0</v>
      </c>
      <c r="BF153" s="90"/>
      <c r="BG153" s="83">
        <v>0</v>
      </c>
      <c r="BH153" s="90"/>
      <c r="BI153" s="83">
        <v>0</v>
      </c>
      <c r="BJ153" s="80"/>
    </row>
    <row r="154" spans="1:62" ht="57">
      <c r="A154" s="75"/>
      <c r="B154" s="75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106" t="s">
        <v>520</v>
      </c>
      <c r="AE154" s="46" t="s">
        <v>20</v>
      </c>
      <c r="AF154" s="80"/>
      <c r="AG154" s="83"/>
      <c r="AH154" s="83"/>
      <c r="AI154" s="83"/>
      <c r="AJ154" s="98"/>
      <c r="AK154" s="83"/>
      <c r="AL154" s="83">
        <f t="shared" si="4"/>
        <v>0</v>
      </c>
      <c r="AM154" s="83"/>
      <c r="AN154" s="83"/>
      <c r="AO154" s="83"/>
      <c r="AP154" s="45">
        <f t="shared" si="5"/>
        <v>0</v>
      </c>
      <c r="AQ154" s="83"/>
      <c r="AR154" s="83"/>
      <c r="AS154" s="45">
        <f t="shared" si="6"/>
        <v>0</v>
      </c>
      <c r="AT154" s="90"/>
      <c r="AU154" s="90"/>
      <c r="AV154" s="90"/>
      <c r="AW154" s="90"/>
      <c r="AX154" s="90"/>
      <c r="AY154" s="83">
        <v>0</v>
      </c>
      <c r="AZ154" s="90"/>
      <c r="BA154" s="90"/>
      <c r="BB154" s="83">
        <v>0</v>
      </c>
      <c r="BC154" s="90"/>
      <c r="BD154" s="90"/>
      <c r="BE154" s="83">
        <v>0</v>
      </c>
      <c r="BF154" s="90"/>
      <c r="BG154" s="83">
        <v>0</v>
      </c>
      <c r="BH154" s="90"/>
      <c r="BI154" s="83">
        <v>0</v>
      </c>
      <c r="BJ154" s="80"/>
    </row>
    <row r="155" spans="1:62" ht="90.75">
      <c r="A155" s="75"/>
      <c r="B155" s="75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108" t="s">
        <v>521</v>
      </c>
      <c r="AE155" s="46" t="s">
        <v>20</v>
      </c>
      <c r="AF155" s="80"/>
      <c r="AG155" s="83"/>
      <c r="AH155" s="83"/>
      <c r="AI155" s="83"/>
      <c r="AJ155" s="98"/>
      <c r="AK155" s="83"/>
      <c r="AL155" s="83">
        <f t="shared" si="4"/>
        <v>0</v>
      </c>
      <c r="AM155" s="83"/>
      <c r="AN155" s="83"/>
      <c r="AO155" s="83"/>
      <c r="AP155" s="45">
        <f t="shared" si="5"/>
        <v>0</v>
      </c>
      <c r="AQ155" s="83"/>
      <c r="AR155" s="83"/>
      <c r="AS155" s="45">
        <f t="shared" si="6"/>
        <v>0</v>
      </c>
      <c r="AT155" s="90"/>
      <c r="AU155" s="90"/>
      <c r="AV155" s="90"/>
      <c r="AW155" s="90"/>
      <c r="AX155" s="90"/>
      <c r="AY155" s="83">
        <v>0</v>
      </c>
      <c r="AZ155" s="90"/>
      <c r="BA155" s="90"/>
      <c r="BB155" s="83">
        <v>0</v>
      </c>
      <c r="BC155" s="90"/>
      <c r="BD155" s="90"/>
      <c r="BE155" s="83">
        <v>0</v>
      </c>
      <c r="BF155" s="90"/>
      <c r="BG155" s="83">
        <v>0</v>
      </c>
      <c r="BH155" s="90"/>
      <c r="BI155" s="83">
        <v>0</v>
      </c>
      <c r="BJ155" s="80"/>
    </row>
    <row r="156" spans="1:62" ht="68.25">
      <c r="A156" s="75"/>
      <c r="B156" s="75"/>
      <c r="C156" s="76">
        <v>0</v>
      </c>
      <c r="D156" s="76">
        <v>7</v>
      </c>
      <c r="E156" s="76">
        <v>5</v>
      </c>
      <c r="F156" s="76">
        <v>0</v>
      </c>
      <c r="G156" s="76">
        <v>7</v>
      </c>
      <c r="H156" s="76">
        <v>0</v>
      </c>
      <c r="I156" s="76">
        <v>2</v>
      </c>
      <c r="J156" s="85">
        <v>0</v>
      </c>
      <c r="K156" s="76">
        <v>2</v>
      </c>
      <c r="L156" s="85" t="s">
        <v>353</v>
      </c>
      <c r="M156" s="76">
        <v>7</v>
      </c>
      <c r="N156" s="76">
        <v>0</v>
      </c>
      <c r="O156" s="76">
        <v>0</v>
      </c>
      <c r="P156" s="76">
        <v>0</v>
      </c>
      <c r="Q156" s="76">
        <v>5</v>
      </c>
      <c r="R156" s="76">
        <v>2</v>
      </c>
      <c r="S156" s="76">
        <v>1</v>
      </c>
      <c r="T156" s="77">
        <v>2</v>
      </c>
      <c r="U156" s="77">
        <v>5</v>
      </c>
      <c r="V156" s="77">
        <v>1</v>
      </c>
      <c r="W156" s="77"/>
      <c r="X156" s="77"/>
      <c r="Y156" s="77"/>
      <c r="Z156" s="77"/>
      <c r="AA156" s="77"/>
      <c r="AB156" s="77"/>
      <c r="AC156" s="77"/>
      <c r="AD156" s="102" t="s">
        <v>297</v>
      </c>
      <c r="AE156" s="44" t="s">
        <v>426</v>
      </c>
      <c r="AF156" s="80"/>
      <c r="AG156" s="83">
        <v>63633.4</v>
      </c>
      <c r="AH156" s="83">
        <v>64516.4</v>
      </c>
      <c r="AI156" s="83">
        <v>64516.4</v>
      </c>
      <c r="AJ156" s="98">
        <v>64516.4</v>
      </c>
      <c r="AK156" s="83"/>
      <c r="AL156" s="83">
        <f t="shared" si="4"/>
        <v>64516.4</v>
      </c>
      <c r="AM156" s="83"/>
      <c r="AN156" s="83">
        <v>0</v>
      </c>
      <c r="AO156" s="83"/>
      <c r="AP156" s="45">
        <f t="shared" si="5"/>
        <v>0</v>
      </c>
      <c r="AQ156" s="83"/>
      <c r="AR156" s="83"/>
      <c r="AS156" s="45">
        <f t="shared" si="6"/>
        <v>64516.4</v>
      </c>
      <c r="AT156" s="90"/>
      <c r="AU156" s="90"/>
      <c r="AV156" s="90"/>
      <c r="AW156" s="90"/>
      <c r="AX156" s="90"/>
      <c r="AY156" s="83">
        <v>64516.4</v>
      </c>
      <c r="AZ156" s="90"/>
      <c r="BA156" s="90"/>
      <c r="BB156" s="83">
        <v>64516.4</v>
      </c>
      <c r="BC156" s="90"/>
      <c r="BD156" s="90"/>
      <c r="BE156" s="83">
        <v>64516.4</v>
      </c>
      <c r="BF156" s="90"/>
      <c r="BG156" s="83">
        <v>64516.4</v>
      </c>
      <c r="BH156" s="90"/>
      <c r="BI156" s="83">
        <v>64516.4</v>
      </c>
      <c r="BJ156" s="80"/>
    </row>
    <row r="157" spans="1:62" ht="57">
      <c r="A157" s="75"/>
      <c r="B157" s="75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106" t="s">
        <v>298</v>
      </c>
      <c r="AE157" s="46" t="s">
        <v>20</v>
      </c>
      <c r="AF157" s="80"/>
      <c r="AG157" s="83"/>
      <c r="AH157" s="83"/>
      <c r="AI157" s="83"/>
      <c r="AJ157" s="98"/>
      <c r="AK157" s="83"/>
      <c r="AL157" s="83">
        <f t="shared" si="4"/>
        <v>0</v>
      </c>
      <c r="AM157" s="83"/>
      <c r="AN157" s="83"/>
      <c r="AO157" s="83"/>
      <c r="AP157" s="45">
        <f t="shared" si="5"/>
        <v>0</v>
      </c>
      <c r="AQ157" s="83"/>
      <c r="AR157" s="83"/>
      <c r="AS157" s="45">
        <f t="shared" si="6"/>
        <v>0</v>
      </c>
      <c r="AT157" s="90"/>
      <c r="AU157" s="90"/>
      <c r="AV157" s="90"/>
      <c r="AW157" s="90"/>
      <c r="AX157" s="90"/>
      <c r="AY157" s="83">
        <v>0</v>
      </c>
      <c r="AZ157" s="90"/>
      <c r="BA157" s="90"/>
      <c r="BB157" s="83">
        <v>0</v>
      </c>
      <c r="BC157" s="90"/>
      <c r="BD157" s="90"/>
      <c r="BE157" s="83">
        <v>0</v>
      </c>
      <c r="BF157" s="90"/>
      <c r="BG157" s="83">
        <v>0</v>
      </c>
      <c r="BH157" s="90"/>
      <c r="BI157" s="83">
        <v>0</v>
      </c>
      <c r="BJ157" s="80"/>
    </row>
    <row r="158" spans="1:62" ht="36">
      <c r="A158" s="75"/>
      <c r="B158" s="75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9" t="s">
        <v>87</v>
      </c>
      <c r="AE158" s="79" t="s">
        <v>87</v>
      </c>
      <c r="AF158" s="80"/>
      <c r="AG158" s="83"/>
      <c r="AH158" s="83"/>
      <c r="AI158" s="83"/>
      <c r="AJ158" s="98"/>
      <c r="AK158" s="83"/>
      <c r="AL158" s="83">
        <f t="shared" si="4"/>
        <v>0</v>
      </c>
      <c r="AM158" s="83"/>
      <c r="AN158" s="83"/>
      <c r="AO158" s="83"/>
      <c r="AP158" s="45">
        <f t="shared" si="5"/>
        <v>0</v>
      </c>
      <c r="AQ158" s="83"/>
      <c r="AR158" s="83"/>
      <c r="AS158" s="45">
        <f t="shared" si="6"/>
        <v>0</v>
      </c>
      <c r="AT158" s="90"/>
      <c r="AU158" s="90"/>
      <c r="AV158" s="90"/>
      <c r="AW158" s="90"/>
      <c r="AX158" s="90"/>
      <c r="AY158" s="83">
        <v>0</v>
      </c>
      <c r="AZ158" s="90"/>
      <c r="BA158" s="90"/>
      <c r="BB158" s="83">
        <v>0</v>
      </c>
      <c r="BC158" s="90"/>
      <c r="BD158" s="90"/>
      <c r="BE158" s="83">
        <v>0</v>
      </c>
      <c r="BF158" s="90"/>
      <c r="BG158" s="83">
        <v>0</v>
      </c>
      <c r="BH158" s="90"/>
      <c r="BI158" s="83">
        <v>0</v>
      </c>
      <c r="BJ158" s="80"/>
    </row>
    <row r="159" spans="1:62">
      <c r="A159" s="75"/>
      <c r="B159" s="75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46" t="s">
        <v>479</v>
      </c>
      <c r="AE159" s="46" t="s">
        <v>479</v>
      </c>
      <c r="AF159" s="80"/>
      <c r="AG159" s="83"/>
      <c r="AH159" s="83"/>
      <c r="AI159" s="83"/>
      <c r="AJ159" s="98"/>
      <c r="AK159" s="83"/>
      <c r="AL159" s="83">
        <f t="shared" si="4"/>
        <v>0</v>
      </c>
      <c r="AM159" s="83"/>
      <c r="AN159" s="83"/>
      <c r="AO159" s="83"/>
      <c r="AP159" s="45">
        <f t="shared" si="5"/>
        <v>0</v>
      </c>
      <c r="AQ159" s="83"/>
      <c r="AR159" s="83"/>
      <c r="AS159" s="45">
        <f t="shared" si="6"/>
        <v>0</v>
      </c>
      <c r="AT159" s="90"/>
      <c r="AU159" s="90"/>
      <c r="AV159" s="90"/>
      <c r="AW159" s="90"/>
      <c r="AX159" s="90"/>
      <c r="AY159" s="83">
        <v>0</v>
      </c>
      <c r="AZ159" s="90"/>
      <c r="BA159" s="90"/>
      <c r="BB159" s="83">
        <v>0</v>
      </c>
      <c r="BC159" s="90"/>
      <c r="BD159" s="90"/>
      <c r="BE159" s="83">
        <v>0</v>
      </c>
      <c r="BF159" s="90"/>
      <c r="BG159" s="83">
        <v>0</v>
      </c>
      <c r="BH159" s="90"/>
      <c r="BI159" s="83">
        <v>0</v>
      </c>
      <c r="BJ159" s="80"/>
    </row>
    <row r="160" spans="1:62" ht="36">
      <c r="A160" s="75"/>
      <c r="B160" s="75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9" t="s">
        <v>87</v>
      </c>
      <c r="AE160" s="79" t="s">
        <v>87</v>
      </c>
      <c r="AF160" s="80"/>
      <c r="AG160" s="83"/>
      <c r="AH160" s="83"/>
      <c r="AI160" s="83"/>
      <c r="AJ160" s="98"/>
      <c r="AK160" s="83"/>
      <c r="AL160" s="83">
        <f t="shared" si="4"/>
        <v>0</v>
      </c>
      <c r="AM160" s="83"/>
      <c r="AN160" s="83"/>
      <c r="AO160" s="83"/>
      <c r="AP160" s="45">
        <f t="shared" si="5"/>
        <v>0</v>
      </c>
      <c r="AQ160" s="83"/>
      <c r="AR160" s="83"/>
      <c r="AS160" s="45">
        <f t="shared" si="6"/>
        <v>0</v>
      </c>
      <c r="AT160" s="90"/>
      <c r="AU160" s="90"/>
      <c r="AV160" s="90"/>
      <c r="AW160" s="90"/>
      <c r="AX160" s="90"/>
      <c r="AY160" s="83">
        <v>0</v>
      </c>
      <c r="AZ160" s="90"/>
      <c r="BA160" s="90"/>
      <c r="BB160" s="83">
        <v>0</v>
      </c>
      <c r="BC160" s="90"/>
      <c r="BD160" s="90"/>
      <c r="BE160" s="83">
        <v>0</v>
      </c>
      <c r="BF160" s="90"/>
      <c r="BG160" s="83">
        <v>0</v>
      </c>
      <c r="BH160" s="90"/>
      <c r="BI160" s="83">
        <v>0</v>
      </c>
      <c r="BJ160" s="80"/>
    </row>
    <row r="161" spans="1:62" ht="39">
      <c r="A161" s="75"/>
      <c r="B161" s="75"/>
      <c r="C161" s="76">
        <v>0</v>
      </c>
      <c r="D161" s="76">
        <v>7</v>
      </c>
      <c r="E161" s="76">
        <v>5</v>
      </c>
      <c r="F161" s="76">
        <v>0</v>
      </c>
      <c r="G161" s="76">
        <v>7</v>
      </c>
      <c r="H161" s="76">
        <v>0</v>
      </c>
      <c r="I161" s="76">
        <v>9</v>
      </c>
      <c r="J161" s="76">
        <v>0</v>
      </c>
      <c r="K161" s="76">
        <v>2</v>
      </c>
      <c r="L161" s="85" t="s">
        <v>353</v>
      </c>
      <c r="M161" s="76">
        <v>7</v>
      </c>
      <c r="N161" s="76">
        <v>0</v>
      </c>
      <c r="O161" s="76">
        <v>0</v>
      </c>
      <c r="P161" s="76">
        <v>0</v>
      </c>
      <c r="Q161" s="76">
        <v>5</v>
      </c>
      <c r="R161" s="76">
        <v>2</v>
      </c>
      <c r="S161" s="76">
        <v>1</v>
      </c>
      <c r="T161" s="77">
        <v>2</v>
      </c>
      <c r="U161" s="77">
        <v>5</v>
      </c>
      <c r="V161" s="77">
        <v>1</v>
      </c>
      <c r="W161" s="77"/>
      <c r="X161" s="77"/>
      <c r="Y161" s="77"/>
      <c r="Z161" s="77"/>
      <c r="AA161" s="77"/>
      <c r="AB161" s="77"/>
      <c r="AC161" s="77"/>
      <c r="AD161" s="102" t="s">
        <v>427</v>
      </c>
      <c r="AE161" s="44" t="s">
        <v>427</v>
      </c>
      <c r="AF161" s="80"/>
      <c r="AG161" s="83">
        <v>17172.5</v>
      </c>
      <c r="AH161" s="83">
        <v>5000</v>
      </c>
      <c r="AI161" s="83">
        <v>5000</v>
      </c>
      <c r="AJ161" s="98">
        <v>0</v>
      </c>
      <c r="AK161" s="83"/>
      <c r="AL161" s="83">
        <f t="shared" si="4"/>
        <v>0</v>
      </c>
      <c r="AM161" s="83"/>
      <c r="AN161" s="83">
        <v>0</v>
      </c>
      <c r="AO161" s="83"/>
      <c r="AP161" s="45">
        <f t="shared" si="5"/>
        <v>0</v>
      </c>
      <c r="AQ161" s="83"/>
      <c r="AR161" s="83"/>
      <c r="AS161" s="45">
        <f t="shared" si="6"/>
        <v>0</v>
      </c>
      <c r="AT161" s="90"/>
      <c r="AU161" s="90"/>
      <c r="AV161" s="90"/>
      <c r="AW161" s="90"/>
      <c r="AX161" s="90"/>
      <c r="AY161" s="83">
        <v>0</v>
      </c>
      <c r="AZ161" s="90"/>
      <c r="BA161" s="90"/>
      <c r="BB161" s="83">
        <v>0</v>
      </c>
      <c r="BC161" s="90"/>
      <c r="BD161" s="90"/>
      <c r="BE161" s="83">
        <v>0</v>
      </c>
      <c r="BF161" s="90"/>
      <c r="BG161" s="83">
        <v>0</v>
      </c>
      <c r="BH161" s="90"/>
      <c r="BI161" s="83">
        <v>0</v>
      </c>
      <c r="BJ161" s="80"/>
    </row>
    <row r="162" spans="1:62" ht="34.5">
      <c r="A162" s="75"/>
      <c r="B162" s="75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117" t="s">
        <v>522</v>
      </c>
      <c r="AE162" s="46" t="s">
        <v>20</v>
      </c>
      <c r="AF162" s="80"/>
      <c r="AG162" s="83"/>
      <c r="AH162" s="83"/>
      <c r="AI162" s="83"/>
      <c r="AJ162" s="98"/>
      <c r="AK162" s="83"/>
      <c r="AL162" s="83">
        <f t="shared" si="4"/>
        <v>0</v>
      </c>
      <c r="AM162" s="83"/>
      <c r="AN162" s="83"/>
      <c r="AO162" s="83"/>
      <c r="AP162" s="45">
        <f t="shared" si="5"/>
        <v>0</v>
      </c>
      <c r="AQ162" s="83"/>
      <c r="AR162" s="83"/>
      <c r="AS162" s="45">
        <f t="shared" si="6"/>
        <v>0</v>
      </c>
      <c r="AT162" s="90"/>
      <c r="AU162" s="90"/>
      <c r="AV162" s="90"/>
      <c r="AW162" s="90"/>
      <c r="AX162" s="90"/>
      <c r="AY162" s="83">
        <v>0</v>
      </c>
      <c r="AZ162" s="90"/>
      <c r="BA162" s="90"/>
      <c r="BB162" s="83">
        <v>0</v>
      </c>
      <c r="BC162" s="90"/>
      <c r="BD162" s="90"/>
      <c r="BE162" s="83">
        <v>0</v>
      </c>
      <c r="BF162" s="90"/>
      <c r="BG162" s="83">
        <v>0</v>
      </c>
      <c r="BH162" s="90"/>
      <c r="BI162" s="83">
        <v>0</v>
      </c>
      <c r="BJ162" s="80"/>
    </row>
    <row r="163" spans="1:62" ht="36">
      <c r="A163" s="75"/>
      <c r="B163" s="75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9" t="s">
        <v>87</v>
      </c>
      <c r="AE163" s="79" t="s">
        <v>87</v>
      </c>
      <c r="AF163" s="80"/>
      <c r="AG163" s="83"/>
      <c r="AH163" s="83"/>
      <c r="AI163" s="83"/>
      <c r="AJ163" s="98"/>
      <c r="AK163" s="83"/>
      <c r="AL163" s="83">
        <f t="shared" si="4"/>
        <v>0</v>
      </c>
      <c r="AM163" s="83"/>
      <c r="AN163" s="83"/>
      <c r="AO163" s="83"/>
      <c r="AP163" s="45">
        <f t="shared" si="5"/>
        <v>0</v>
      </c>
      <c r="AQ163" s="83"/>
      <c r="AR163" s="83"/>
      <c r="AS163" s="45">
        <f t="shared" si="6"/>
        <v>0</v>
      </c>
      <c r="AT163" s="90"/>
      <c r="AU163" s="90"/>
      <c r="AV163" s="90"/>
      <c r="AW163" s="90"/>
      <c r="AX163" s="90"/>
      <c r="AY163" s="83">
        <v>0</v>
      </c>
      <c r="AZ163" s="90"/>
      <c r="BA163" s="90"/>
      <c r="BB163" s="83">
        <v>0</v>
      </c>
      <c r="BC163" s="90"/>
      <c r="BD163" s="90"/>
      <c r="BE163" s="83">
        <v>0</v>
      </c>
      <c r="BF163" s="90"/>
      <c r="BG163" s="83">
        <v>0</v>
      </c>
      <c r="BH163" s="90"/>
      <c r="BI163" s="83">
        <v>0</v>
      </c>
      <c r="BJ163" s="80"/>
    </row>
    <row r="164" spans="1:62">
      <c r="A164" s="75"/>
      <c r="B164" s="75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46" t="s">
        <v>479</v>
      </c>
      <c r="AE164" s="46" t="s">
        <v>479</v>
      </c>
      <c r="AF164" s="80"/>
      <c r="AG164" s="83"/>
      <c r="AH164" s="83"/>
      <c r="AI164" s="83"/>
      <c r="AJ164" s="98"/>
      <c r="AK164" s="83"/>
      <c r="AL164" s="83">
        <f t="shared" si="4"/>
        <v>0</v>
      </c>
      <c r="AM164" s="83"/>
      <c r="AN164" s="83"/>
      <c r="AO164" s="83"/>
      <c r="AP164" s="45">
        <f t="shared" si="5"/>
        <v>0</v>
      </c>
      <c r="AQ164" s="83"/>
      <c r="AR164" s="83"/>
      <c r="AS164" s="45">
        <f t="shared" si="6"/>
        <v>0</v>
      </c>
      <c r="AT164" s="90"/>
      <c r="AU164" s="90"/>
      <c r="AV164" s="90"/>
      <c r="AW164" s="90"/>
      <c r="AX164" s="90"/>
      <c r="AY164" s="83">
        <v>0</v>
      </c>
      <c r="AZ164" s="90"/>
      <c r="BA164" s="90"/>
      <c r="BB164" s="83">
        <v>0</v>
      </c>
      <c r="BC164" s="90"/>
      <c r="BD164" s="90"/>
      <c r="BE164" s="83">
        <v>0</v>
      </c>
      <c r="BF164" s="90"/>
      <c r="BG164" s="83">
        <v>0</v>
      </c>
      <c r="BH164" s="90"/>
      <c r="BI164" s="83">
        <v>0</v>
      </c>
      <c r="BJ164" s="80"/>
    </row>
    <row r="165" spans="1:62" ht="36">
      <c r="A165" s="75"/>
      <c r="B165" s="75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9" t="s">
        <v>87</v>
      </c>
      <c r="AE165" s="79" t="s">
        <v>87</v>
      </c>
      <c r="AF165" s="80"/>
      <c r="AG165" s="83"/>
      <c r="AH165" s="83"/>
      <c r="AI165" s="83"/>
      <c r="AJ165" s="98"/>
      <c r="AK165" s="83"/>
      <c r="AL165" s="83">
        <f t="shared" si="4"/>
        <v>0</v>
      </c>
      <c r="AM165" s="83"/>
      <c r="AN165" s="83"/>
      <c r="AO165" s="83"/>
      <c r="AP165" s="45">
        <f t="shared" si="5"/>
        <v>0</v>
      </c>
      <c r="AQ165" s="83"/>
      <c r="AR165" s="83"/>
      <c r="AS165" s="45">
        <f t="shared" si="6"/>
        <v>0</v>
      </c>
      <c r="AT165" s="90"/>
      <c r="AU165" s="90"/>
      <c r="AV165" s="90"/>
      <c r="AW165" s="90"/>
      <c r="AX165" s="90"/>
      <c r="AY165" s="83">
        <v>0</v>
      </c>
      <c r="AZ165" s="90"/>
      <c r="BA165" s="90"/>
      <c r="BB165" s="83">
        <v>0</v>
      </c>
      <c r="BC165" s="90"/>
      <c r="BD165" s="90"/>
      <c r="BE165" s="83">
        <v>0</v>
      </c>
      <c r="BF165" s="90"/>
      <c r="BG165" s="83">
        <v>0</v>
      </c>
      <c r="BH165" s="90"/>
      <c r="BI165" s="83">
        <v>0</v>
      </c>
      <c r="BJ165" s="80"/>
    </row>
    <row r="166" spans="1:62" ht="51.75">
      <c r="A166" s="75"/>
      <c r="B166" s="75"/>
      <c r="C166" s="76">
        <v>0</v>
      </c>
      <c r="D166" s="76">
        <v>7</v>
      </c>
      <c r="E166" s="76">
        <v>5</v>
      </c>
      <c r="F166" s="76">
        <v>0</v>
      </c>
      <c r="G166" s="76">
        <v>7</v>
      </c>
      <c r="H166" s="76">
        <v>0</v>
      </c>
      <c r="I166" s="76">
        <v>9</v>
      </c>
      <c r="J166" s="76">
        <v>0</v>
      </c>
      <c r="K166" s="76">
        <v>2</v>
      </c>
      <c r="L166" s="85" t="s">
        <v>353</v>
      </c>
      <c r="M166" s="76">
        <v>1</v>
      </c>
      <c r="N166" s="76">
        <v>0</v>
      </c>
      <c r="O166" s="76">
        <v>0</v>
      </c>
      <c r="P166" s="76">
        <v>0</v>
      </c>
      <c r="Q166" s="76">
        <v>2</v>
      </c>
      <c r="R166" s="76">
        <v>4</v>
      </c>
      <c r="S166" s="76">
        <v>4</v>
      </c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102" t="s">
        <v>412</v>
      </c>
      <c r="AE166" s="44" t="s">
        <v>428</v>
      </c>
      <c r="AF166" s="80"/>
      <c r="AG166" s="83">
        <f>24202.9-9650.7</f>
        <v>14552.2</v>
      </c>
      <c r="AH166" s="83">
        <f>9871+10978.9+1516+10531.1-30</f>
        <v>32867</v>
      </c>
      <c r="AI166" s="83">
        <v>9871</v>
      </c>
      <c r="AJ166" s="98">
        <v>9871</v>
      </c>
      <c r="AK166" s="83"/>
      <c r="AL166" s="83">
        <f t="shared" si="4"/>
        <v>9871</v>
      </c>
      <c r="AM166" s="83"/>
      <c r="AN166" s="83">
        <v>0</v>
      </c>
      <c r="AO166" s="83"/>
      <c r="AP166" s="45">
        <f t="shared" si="5"/>
        <v>0</v>
      </c>
      <c r="AQ166" s="83"/>
      <c r="AR166" s="83"/>
      <c r="AS166" s="45">
        <f t="shared" si="6"/>
        <v>9871</v>
      </c>
      <c r="AT166" s="90"/>
      <c r="AU166" s="90"/>
      <c r="AV166" s="90"/>
      <c r="AW166" s="90"/>
      <c r="AX166" s="90"/>
      <c r="AY166" s="83">
        <v>9871</v>
      </c>
      <c r="AZ166" s="90"/>
      <c r="BA166" s="90"/>
      <c r="BB166" s="83">
        <v>9871</v>
      </c>
      <c r="BC166" s="90"/>
      <c r="BD166" s="90"/>
      <c r="BE166" s="83">
        <v>9871</v>
      </c>
      <c r="BF166" s="90"/>
      <c r="BG166" s="83">
        <v>9871</v>
      </c>
      <c r="BH166" s="90"/>
      <c r="BI166" s="83">
        <v>9871</v>
      </c>
      <c r="BJ166" s="80"/>
    </row>
    <row r="167" spans="1:62" ht="68.25">
      <c r="A167" s="75"/>
      <c r="B167" s="75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106" t="s">
        <v>549</v>
      </c>
      <c r="AE167" s="46" t="s">
        <v>20</v>
      </c>
      <c r="AF167" s="80"/>
      <c r="AG167" s="83"/>
      <c r="AH167" s="83"/>
      <c r="AI167" s="83"/>
      <c r="AJ167" s="98"/>
      <c r="AK167" s="83"/>
      <c r="AL167" s="83">
        <f t="shared" si="4"/>
        <v>0</v>
      </c>
      <c r="AM167" s="83"/>
      <c r="AN167" s="83"/>
      <c r="AO167" s="83"/>
      <c r="AP167" s="45">
        <f t="shared" si="5"/>
        <v>0</v>
      </c>
      <c r="AQ167" s="83"/>
      <c r="AR167" s="83"/>
      <c r="AS167" s="45">
        <f t="shared" si="6"/>
        <v>0</v>
      </c>
      <c r="AT167" s="90"/>
      <c r="AU167" s="90"/>
      <c r="AV167" s="90"/>
      <c r="AW167" s="90"/>
      <c r="AX167" s="90"/>
      <c r="AY167" s="83">
        <v>0</v>
      </c>
      <c r="AZ167" s="90"/>
      <c r="BA167" s="90"/>
      <c r="BB167" s="83">
        <v>0</v>
      </c>
      <c r="BC167" s="90"/>
      <c r="BD167" s="90"/>
      <c r="BE167" s="83">
        <v>0</v>
      </c>
      <c r="BF167" s="90"/>
      <c r="BG167" s="83">
        <v>0</v>
      </c>
      <c r="BH167" s="90"/>
      <c r="BI167" s="83">
        <v>0</v>
      </c>
      <c r="BJ167" s="80"/>
    </row>
    <row r="168" spans="1:62" ht="36">
      <c r="A168" s="75"/>
      <c r="B168" s="75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9" t="s">
        <v>87</v>
      </c>
      <c r="AE168" s="79" t="s">
        <v>87</v>
      </c>
      <c r="AF168" s="80"/>
      <c r="AG168" s="83"/>
      <c r="AH168" s="83"/>
      <c r="AI168" s="83"/>
      <c r="AJ168" s="98"/>
      <c r="AK168" s="83"/>
      <c r="AL168" s="83">
        <f t="shared" si="4"/>
        <v>0</v>
      </c>
      <c r="AM168" s="83"/>
      <c r="AN168" s="83"/>
      <c r="AO168" s="83"/>
      <c r="AP168" s="45">
        <f t="shared" si="5"/>
        <v>0</v>
      </c>
      <c r="AQ168" s="83"/>
      <c r="AR168" s="83"/>
      <c r="AS168" s="45">
        <f t="shared" si="6"/>
        <v>0</v>
      </c>
      <c r="AT168" s="90"/>
      <c r="AU168" s="90"/>
      <c r="AV168" s="90"/>
      <c r="AW168" s="90"/>
      <c r="AX168" s="90"/>
      <c r="AY168" s="83">
        <v>0</v>
      </c>
      <c r="AZ168" s="90"/>
      <c r="BA168" s="90"/>
      <c r="BB168" s="83">
        <v>0</v>
      </c>
      <c r="BC168" s="90"/>
      <c r="BD168" s="90"/>
      <c r="BE168" s="83">
        <v>0</v>
      </c>
      <c r="BF168" s="90"/>
      <c r="BG168" s="83">
        <v>0</v>
      </c>
      <c r="BH168" s="90"/>
      <c r="BI168" s="83">
        <v>0</v>
      </c>
      <c r="BJ168" s="80"/>
    </row>
    <row r="169" spans="1:62" ht="45.75">
      <c r="A169" s="75"/>
      <c r="B169" s="75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110" t="s">
        <v>413</v>
      </c>
      <c r="AE169" s="46" t="s">
        <v>479</v>
      </c>
      <c r="AF169" s="80"/>
      <c r="AG169" s="83"/>
      <c r="AH169" s="83"/>
      <c r="AI169" s="83"/>
      <c r="AJ169" s="98"/>
      <c r="AK169" s="83"/>
      <c r="AL169" s="83">
        <f t="shared" si="4"/>
        <v>0</v>
      </c>
      <c r="AM169" s="83"/>
      <c r="AN169" s="83"/>
      <c r="AO169" s="83"/>
      <c r="AP169" s="45">
        <f t="shared" si="5"/>
        <v>0</v>
      </c>
      <c r="AQ169" s="83"/>
      <c r="AR169" s="83"/>
      <c r="AS169" s="45">
        <f t="shared" si="6"/>
        <v>0</v>
      </c>
      <c r="AT169" s="90"/>
      <c r="AU169" s="90"/>
      <c r="AV169" s="90"/>
      <c r="AW169" s="90"/>
      <c r="AX169" s="90"/>
      <c r="AY169" s="83">
        <v>0</v>
      </c>
      <c r="AZ169" s="90"/>
      <c r="BA169" s="90"/>
      <c r="BB169" s="83">
        <v>0</v>
      </c>
      <c r="BC169" s="90"/>
      <c r="BD169" s="90"/>
      <c r="BE169" s="83">
        <v>0</v>
      </c>
      <c r="BF169" s="90"/>
      <c r="BG169" s="83">
        <v>0</v>
      </c>
      <c r="BH169" s="90"/>
      <c r="BI169" s="83">
        <v>0</v>
      </c>
      <c r="BJ169" s="80"/>
    </row>
    <row r="170" spans="1:62" ht="36">
      <c r="A170" s="75"/>
      <c r="B170" s="75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9" t="s">
        <v>87</v>
      </c>
      <c r="AE170" s="79" t="s">
        <v>87</v>
      </c>
      <c r="AF170" s="80"/>
      <c r="AG170" s="83"/>
      <c r="AH170" s="83"/>
      <c r="AI170" s="83"/>
      <c r="AJ170" s="98"/>
      <c r="AK170" s="83"/>
      <c r="AL170" s="83">
        <f t="shared" si="4"/>
        <v>0</v>
      </c>
      <c r="AM170" s="83"/>
      <c r="AN170" s="83"/>
      <c r="AO170" s="83"/>
      <c r="AP170" s="45">
        <f t="shared" si="5"/>
        <v>0</v>
      </c>
      <c r="AQ170" s="83"/>
      <c r="AR170" s="83"/>
      <c r="AS170" s="45">
        <f t="shared" si="6"/>
        <v>0</v>
      </c>
      <c r="AT170" s="90"/>
      <c r="AU170" s="90"/>
      <c r="AV170" s="90"/>
      <c r="AW170" s="90"/>
      <c r="AX170" s="90"/>
      <c r="AY170" s="83">
        <v>0</v>
      </c>
      <c r="AZ170" s="90"/>
      <c r="BA170" s="90"/>
      <c r="BB170" s="83">
        <v>0</v>
      </c>
      <c r="BC170" s="90"/>
      <c r="BD170" s="90"/>
      <c r="BE170" s="83">
        <v>0</v>
      </c>
      <c r="BF170" s="90"/>
      <c r="BG170" s="83">
        <v>0</v>
      </c>
      <c r="BH170" s="90"/>
      <c r="BI170" s="83">
        <v>0</v>
      </c>
      <c r="BJ170" s="80"/>
    </row>
    <row r="171" spans="1:62" ht="79.5">
      <c r="A171" s="75"/>
      <c r="B171" s="75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106" t="s">
        <v>209</v>
      </c>
      <c r="AE171" s="79"/>
      <c r="AF171" s="80"/>
      <c r="AG171" s="83"/>
      <c r="AH171" s="83"/>
      <c r="AI171" s="83"/>
      <c r="AJ171" s="98"/>
      <c r="AK171" s="83"/>
      <c r="AL171" s="83"/>
      <c r="AM171" s="83"/>
      <c r="AN171" s="83"/>
      <c r="AO171" s="83"/>
      <c r="AP171" s="45"/>
      <c r="AQ171" s="83"/>
      <c r="AR171" s="83"/>
      <c r="AS171" s="45"/>
      <c r="AT171" s="90"/>
      <c r="AU171" s="90"/>
      <c r="AV171" s="90"/>
      <c r="AW171" s="90"/>
      <c r="AX171" s="90"/>
      <c r="AY171" s="83"/>
      <c r="AZ171" s="90"/>
      <c r="BA171" s="90"/>
      <c r="BB171" s="83"/>
      <c r="BC171" s="90"/>
      <c r="BD171" s="90"/>
      <c r="BE171" s="83"/>
      <c r="BF171" s="90"/>
      <c r="BG171" s="83"/>
      <c r="BH171" s="90"/>
      <c r="BI171" s="83"/>
      <c r="BJ171" s="80"/>
    </row>
    <row r="172" spans="1:62" ht="36">
      <c r="A172" s="75"/>
      <c r="B172" s="75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9" t="s">
        <v>87</v>
      </c>
      <c r="AE172" s="79"/>
      <c r="AF172" s="80"/>
      <c r="AG172" s="83"/>
      <c r="AH172" s="83"/>
      <c r="AI172" s="83"/>
      <c r="AJ172" s="98"/>
      <c r="AK172" s="83"/>
      <c r="AL172" s="83"/>
      <c r="AM172" s="83"/>
      <c r="AN172" s="83"/>
      <c r="AO172" s="83"/>
      <c r="AP172" s="45"/>
      <c r="AQ172" s="83"/>
      <c r="AR172" s="83"/>
      <c r="AS172" s="45"/>
      <c r="AT172" s="90"/>
      <c r="AU172" s="90"/>
      <c r="AV172" s="90"/>
      <c r="AW172" s="90"/>
      <c r="AX172" s="90"/>
      <c r="AY172" s="83"/>
      <c r="AZ172" s="90"/>
      <c r="BA172" s="90"/>
      <c r="BB172" s="83"/>
      <c r="BC172" s="90"/>
      <c r="BD172" s="90"/>
      <c r="BE172" s="83"/>
      <c r="BF172" s="90"/>
      <c r="BG172" s="83"/>
      <c r="BH172" s="90"/>
      <c r="BI172" s="83"/>
      <c r="BJ172" s="80"/>
    </row>
    <row r="173" spans="1:62" ht="45.75">
      <c r="A173" s="75"/>
      <c r="B173" s="75"/>
      <c r="C173" s="76">
        <v>0</v>
      </c>
      <c r="D173" s="76">
        <v>7</v>
      </c>
      <c r="E173" s="76">
        <v>5</v>
      </c>
      <c r="F173" s="76">
        <v>0</v>
      </c>
      <c r="G173" s="76">
        <v>7</v>
      </c>
      <c r="H173" s="76">
        <v>0</v>
      </c>
      <c r="I173" s="76">
        <v>2</v>
      </c>
      <c r="J173" s="76">
        <v>1</v>
      </c>
      <c r="K173" s="76">
        <v>0</v>
      </c>
      <c r="L173" s="76">
        <v>0</v>
      </c>
      <c r="M173" s="76">
        <v>7</v>
      </c>
      <c r="N173" s="76">
        <v>0</v>
      </c>
      <c r="O173" s="76">
        <v>0</v>
      </c>
      <c r="P173" s="76">
        <v>1</v>
      </c>
      <c r="Q173" s="76">
        <v>5</v>
      </c>
      <c r="R173" s="76">
        <v>4</v>
      </c>
      <c r="S173" s="76">
        <v>0</v>
      </c>
      <c r="T173" s="77">
        <v>2</v>
      </c>
      <c r="U173" s="77">
        <v>5</v>
      </c>
      <c r="V173" s="77">
        <v>1</v>
      </c>
      <c r="W173" s="77"/>
      <c r="X173" s="77"/>
      <c r="Y173" s="77"/>
      <c r="Z173" s="77"/>
      <c r="AA173" s="77"/>
      <c r="AB173" s="77"/>
      <c r="AC173" s="77"/>
      <c r="AD173" s="102" t="s">
        <v>429</v>
      </c>
      <c r="AE173" s="44" t="s">
        <v>429</v>
      </c>
      <c r="AF173" s="80"/>
      <c r="AG173" s="83">
        <v>12349.3</v>
      </c>
      <c r="AH173" s="83">
        <v>0</v>
      </c>
      <c r="AI173" s="83">
        <v>10531.1</v>
      </c>
      <c r="AJ173" s="98">
        <v>0</v>
      </c>
      <c r="AK173" s="83"/>
      <c r="AL173" s="83">
        <f t="shared" si="4"/>
        <v>0</v>
      </c>
      <c r="AM173" s="83"/>
      <c r="AN173" s="83">
        <v>0</v>
      </c>
      <c r="AO173" s="83"/>
      <c r="AP173" s="45">
        <f t="shared" si="5"/>
        <v>0</v>
      </c>
      <c r="AQ173" s="83"/>
      <c r="AR173" s="83"/>
      <c r="AS173" s="45">
        <f t="shared" si="6"/>
        <v>0</v>
      </c>
      <c r="AT173" s="90"/>
      <c r="AU173" s="90"/>
      <c r="AV173" s="90"/>
      <c r="AW173" s="90"/>
      <c r="AX173" s="90"/>
      <c r="AY173" s="83">
        <v>0</v>
      </c>
      <c r="AZ173" s="90"/>
      <c r="BA173" s="90"/>
      <c r="BB173" s="83">
        <v>0</v>
      </c>
      <c r="BC173" s="90"/>
      <c r="BD173" s="90"/>
      <c r="BE173" s="83">
        <v>0</v>
      </c>
      <c r="BF173" s="90"/>
      <c r="BG173" s="83">
        <v>0</v>
      </c>
      <c r="BH173" s="90"/>
      <c r="BI173" s="83">
        <v>0</v>
      </c>
      <c r="BJ173" s="80"/>
    </row>
    <row r="174" spans="1:62">
      <c r="A174" s="75"/>
      <c r="B174" s="75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115"/>
      <c r="AE174" s="46" t="s">
        <v>20</v>
      </c>
      <c r="AF174" s="80"/>
      <c r="AG174" s="83"/>
      <c r="AH174" s="83"/>
      <c r="AI174" s="83"/>
      <c r="AJ174" s="98"/>
      <c r="AK174" s="83"/>
      <c r="AL174" s="83">
        <f t="shared" si="4"/>
        <v>0</v>
      </c>
      <c r="AM174" s="83"/>
      <c r="AN174" s="83"/>
      <c r="AO174" s="83"/>
      <c r="AP174" s="45">
        <f t="shared" si="5"/>
        <v>0</v>
      </c>
      <c r="AQ174" s="83"/>
      <c r="AR174" s="83"/>
      <c r="AS174" s="45">
        <f t="shared" si="6"/>
        <v>0</v>
      </c>
      <c r="AT174" s="90"/>
      <c r="AU174" s="90"/>
      <c r="AV174" s="90"/>
      <c r="AW174" s="90"/>
      <c r="AX174" s="90"/>
      <c r="AY174" s="83">
        <v>0</v>
      </c>
      <c r="AZ174" s="90"/>
      <c r="BA174" s="90"/>
      <c r="BB174" s="83">
        <v>0</v>
      </c>
      <c r="BC174" s="90"/>
      <c r="BD174" s="90"/>
      <c r="BE174" s="83">
        <v>0</v>
      </c>
      <c r="BF174" s="90"/>
      <c r="BG174" s="83">
        <v>0</v>
      </c>
      <c r="BH174" s="90"/>
      <c r="BI174" s="83">
        <v>0</v>
      </c>
      <c r="BJ174" s="80"/>
    </row>
    <row r="175" spans="1:62" ht="24">
      <c r="A175" s="75"/>
      <c r="B175" s="75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9"/>
      <c r="AE175" s="79" t="s">
        <v>87</v>
      </c>
      <c r="AF175" s="80"/>
      <c r="AG175" s="83"/>
      <c r="AH175" s="83"/>
      <c r="AI175" s="83"/>
      <c r="AJ175" s="98"/>
      <c r="AK175" s="83"/>
      <c r="AL175" s="83">
        <f t="shared" si="4"/>
        <v>0</v>
      </c>
      <c r="AM175" s="83"/>
      <c r="AN175" s="83"/>
      <c r="AO175" s="83"/>
      <c r="AP175" s="45">
        <f t="shared" si="5"/>
        <v>0</v>
      </c>
      <c r="AQ175" s="83"/>
      <c r="AR175" s="83"/>
      <c r="AS175" s="45">
        <f t="shared" si="6"/>
        <v>0</v>
      </c>
      <c r="AT175" s="90"/>
      <c r="AU175" s="90"/>
      <c r="AV175" s="90"/>
      <c r="AW175" s="90"/>
      <c r="AX175" s="90"/>
      <c r="AY175" s="83">
        <v>0</v>
      </c>
      <c r="AZ175" s="90"/>
      <c r="BA175" s="90"/>
      <c r="BB175" s="83">
        <v>0</v>
      </c>
      <c r="BC175" s="90"/>
      <c r="BD175" s="90"/>
      <c r="BE175" s="83">
        <v>0</v>
      </c>
      <c r="BF175" s="90"/>
      <c r="BG175" s="83">
        <v>0</v>
      </c>
      <c r="BH175" s="90"/>
      <c r="BI175" s="83">
        <v>0</v>
      </c>
      <c r="BJ175" s="80"/>
    </row>
    <row r="176" spans="1:62">
      <c r="A176" s="75"/>
      <c r="B176" s="75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46"/>
      <c r="AE176" s="46" t="s">
        <v>479</v>
      </c>
      <c r="AF176" s="80"/>
      <c r="AG176" s="83"/>
      <c r="AH176" s="83"/>
      <c r="AI176" s="83"/>
      <c r="AJ176" s="98"/>
      <c r="AK176" s="83"/>
      <c r="AL176" s="83">
        <f t="shared" si="4"/>
        <v>0</v>
      </c>
      <c r="AM176" s="83"/>
      <c r="AN176" s="83"/>
      <c r="AO176" s="83"/>
      <c r="AP176" s="45">
        <f t="shared" si="5"/>
        <v>0</v>
      </c>
      <c r="AQ176" s="83"/>
      <c r="AR176" s="83"/>
      <c r="AS176" s="45">
        <f t="shared" si="6"/>
        <v>0</v>
      </c>
      <c r="AT176" s="90"/>
      <c r="AU176" s="90"/>
      <c r="AV176" s="90"/>
      <c r="AW176" s="90"/>
      <c r="AX176" s="90"/>
      <c r="AY176" s="83">
        <v>0</v>
      </c>
      <c r="AZ176" s="90"/>
      <c r="BA176" s="90"/>
      <c r="BB176" s="83">
        <v>0</v>
      </c>
      <c r="BC176" s="90"/>
      <c r="BD176" s="90"/>
      <c r="BE176" s="83">
        <v>0</v>
      </c>
      <c r="BF176" s="90"/>
      <c r="BG176" s="83">
        <v>0</v>
      </c>
      <c r="BH176" s="90"/>
      <c r="BI176" s="83">
        <v>0</v>
      </c>
      <c r="BJ176" s="80"/>
    </row>
    <row r="177" spans="1:62" ht="24">
      <c r="A177" s="75"/>
      <c r="B177" s="75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9"/>
      <c r="AE177" s="79" t="s">
        <v>87</v>
      </c>
      <c r="AF177" s="80"/>
      <c r="AG177" s="83"/>
      <c r="AH177" s="83"/>
      <c r="AI177" s="83"/>
      <c r="AJ177" s="98"/>
      <c r="AK177" s="83"/>
      <c r="AL177" s="83">
        <f t="shared" si="4"/>
        <v>0</v>
      </c>
      <c r="AM177" s="83"/>
      <c r="AN177" s="83"/>
      <c r="AO177" s="83"/>
      <c r="AP177" s="45">
        <f t="shared" si="5"/>
        <v>0</v>
      </c>
      <c r="AQ177" s="83"/>
      <c r="AR177" s="83"/>
      <c r="AS177" s="45">
        <f t="shared" si="6"/>
        <v>0</v>
      </c>
      <c r="AT177" s="90"/>
      <c r="AU177" s="90"/>
      <c r="AV177" s="90"/>
      <c r="AW177" s="90"/>
      <c r="AX177" s="90"/>
      <c r="AY177" s="83">
        <v>0</v>
      </c>
      <c r="AZ177" s="90"/>
      <c r="BA177" s="90"/>
      <c r="BB177" s="83">
        <v>0</v>
      </c>
      <c r="BC177" s="90"/>
      <c r="BD177" s="90"/>
      <c r="BE177" s="83">
        <v>0</v>
      </c>
      <c r="BF177" s="90"/>
      <c r="BG177" s="83">
        <v>0</v>
      </c>
      <c r="BH177" s="90"/>
      <c r="BI177" s="83">
        <v>0</v>
      </c>
      <c r="BJ177" s="80"/>
    </row>
    <row r="178" spans="1:62" ht="45.75">
      <c r="A178" s="75"/>
      <c r="B178" s="75"/>
      <c r="C178" s="76">
        <v>0</v>
      </c>
      <c r="D178" s="76">
        <v>7</v>
      </c>
      <c r="E178" s="76">
        <v>5</v>
      </c>
      <c r="F178" s="76">
        <v>0</v>
      </c>
      <c r="G178" s="76">
        <v>7</v>
      </c>
      <c r="H178" s="76">
        <v>0</v>
      </c>
      <c r="I178" s="76">
        <v>9</v>
      </c>
      <c r="J178" s="76">
        <v>0</v>
      </c>
      <c r="K178" s="76">
        <v>2</v>
      </c>
      <c r="L178" s="85" t="s">
        <v>353</v>
      </c>
      <c r="M178" s="76">
        <v>7</v>
      </c>
      <c r="N178" s="76">
        <v>0</v>
      </c>
      <c r="O178" s="76">
        <v>0</v>
      </c>
      <c r="P178" s="76">
        <v>0</v>
      </c>
      <c r="Q178" s="76">
        <v>5</v>
      </c>
      <c r="R178" s="76">
        <v>4</v>
      </c>
      <c r="S178" s="76">
        <v>0</v>
      </c>
      <c r="T178" s="77">
        <v>2</v>
      </c>
      <c r="U178" s="77">
        <v>5</v>
      </c>
      <c r="V178" s="77">
        <v>1</v>
      </c>
      <c r="W178" s="77"/>
      <c r="X178" s="77"/>
      <c r="Y178" s="77"/>
      <c r="Z178" s="77"/>
      <c r="AA178" s="77"/>
      <c r="AB178" s="77"/>
      <c r="AC178" s="77"/>
      <c r="AD178" s="102" t="s">
        <v>430</v>
      </c>
      <c r="AE178" s="44" t="s">
        <v>430</v>
      </c>
      <c r="AF178" s="80"/>
      <c r="AG178" s="83">
        <v>9650.7000000000007</v>
      </c>
      <c r="AH178" s="83">
        <v>0</v>
      </c>
      <c r="AI178" s="83">
        <v>10531.1</v>
      </c>
      <c r="AJ178" s="98">
        <v>0</v>
      </c>
      <c r="AK178" s="83"/>
      <c r="AL178" s="83">
        <f t="shared" si="4"/>
        <v>0</v>
      </c>
      <c r="AM178" s="83"/>
      <c r="AN178" s="83">
        <v>0</v>
      </c>
      <c r="AO178" s="83"/>
      <c r="AP178" s="45">
        <f t="shared" si="5"/>
        <v>0</v>
      </c>
      <c r="AQ178" s="83"/>
      <c r="AR178" s="83"/>
      <c r="AS178" s="45">
        <f t="shared" si="6"/>
        <v>0</v>
      </c>
      <c r="AT178" s="90"/>
      <c r="AU178" s="90"/>
      <c r="AV178" s="90"/>
      <c r="AW178" s="90"/>
      <c r="AX178" s="90"/>
      <c r="AY178" s="83">
        <v>0</v>
      </c>
      <c r="AZ178" s="90"/>
      <c r="BA178" s="90"/>
      <c r="BB178" s="83">
        <v>0</v>
      </c>
      <c r="BC178" s="90"/>
      <c r="BD178" s="90"/>
      <c r="BE178" s="83">
        <v>0</v>
      </c>
      <c r="BF178" s="90"/>
      <c r="BG178" s="83">
        <v>0</v>
      </c>
      <c r="BH178" s="90"/>
      <c r="BI178" s="83">
        <v>0</v>
      </c>
      <c r="BJ178" s="80"/>
    </row>
    <row r="179" spans="1:62" ht="102">
      <c r="A179" s="75"/>
      <c r="B179" s="75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115" t="s">
        <v>266</v>
      </c>
      <c r="AE179" s="46" t="s">
        <v>20</v>
      </c>
      <c r="AF179" s="80"/>
      <c r="AG179" s="83"/>
      <c r="AH179" s="83"/>
      <c r="AI179" s="83"/>
      <c r="AJ179" s="98"/>
      <c r="AK179" s="83"/>
      <c r="AL179" s="83">
        <f t="shared" si="4"/>
        <v>0</v>
      </c>
      <c r="AM179" s="83"/>
      <c r="AN179" s="83"/>
      <c r="AO179" s="83"/>
      <c r="AP179" s="45">
        <f t="shared" si="5"/>
        <v>0</v>
      </c>
      <c r="AQ179" s="83"/>
      <c r="AR179" s="83"/>
      <c r="AS179" s="45">
        <f t="shared" si="6"/>
        <v>0</v>
      </c>
      <c r="AT179" s="90"/>
      <c r="AU179" s="90"/>
      <c r="AV179" s="90"/>
      <c r="AW179" s="90"/>
      <c r="AX179" s="90"/>
      <c r="AY179" s="83">
        <v>0</v>
      </c>
      <c r="AZ179" s="90"/>
      <c r="BA179" s="90"/>
      <c r="BB179" s="83">
        <v>0</v>
      </c>
      <c r="BC179" s="90"/>
      <c r="BD179" s="90"/>
      <c r="BE179" s="83">
        <v>0</v>
      </c>
      <c r="BF179" s="90"/>
      <c r="BG179" s="83">
        <v>0</v>
      </c>
      <c r="BH179" s="90"/>
      <c r="BI179" s="83">
        <v>0</v>
      </c>
      <c r="BJ179" s="80"/>
    </row>
    <row r="180" spans="1:62" ht="36">
      <c r="A180" s="75"/>
      <c r="B180" s="75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9" t="s">
        <v>87</v>
      </c>
      <c r="AE180" s="79" t="s">
        <v>87</v>
      </c>
      <c r="AF180" s="80"/>
      <c r="AG180" s="83"/>
      <c r="AH180" s="83"/>
      <c r="AI180" s="83"/>
      <c r="AJ180" s="98"/>
      <c r="AK180" s="83"/>
      <c r="AL180" s="83">
        <f t="shared" si="4"/>
        <v>0</v>
      </c>
      <c r="AM180" s="83"/>
      <c r="AN180" s="83"/>
      <c r="AO180" s="83"/>
      <c r="AP180" s="45">
        <f t="shared" si="5"/>
        <v>0</v>
      </c>
      <c r="AQ180" s="83"/>
      <c r="AR180" s="83"/>
      <c r="AS180" s="45">
        <f t="shared" si="6"/>
        <v>0</v>
      </c>
      <c r="AT180" s="90"/>
      <c r="AU180" s="90"/>
      <c r="AV180" s="90"/>
      <c r="AW180" s="90"/>
      <c r="AX180" s="90"/>
      <c r="AY180" s="83">
        <v>0</v>
      </c>
      <c r="AZ180" s="90"/>
      <c r="BA180" s="90"/>
      <c r="BB180" s="83">
        <v>0</v>
      </c>
      <c r="BC180" s="90"/>
      <c r="BD180" s="90"/>
      <c r="BE180" s="83">
        <v>0</v>
      </c>
      <c r="BF180" s="90"/>
      <c r="BG180" s="83">
        <v>0</v>
      </c>
      <c r="BH180" s="90"/>
      <c r="BI180" s="83">
        <v>0</v>
      </c>
      <c r="BJ180" s="80"/>
    </row>
    <row r="181" spans="1:62">
      <c r="A181" s="75"/>
      <c r="B181" s="75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46" t="s">
        <v>479</v>
      </c>
      <c r="AE181" s="46" t="s">
        <v>479</v>
      </c>
      <c r="AF181" s="80"/>
      <c r="AG181" s="83"/>
      <c r="AH181" s="83"/>
      <c r="AI181" s="83"/>
      <c r="AJ181" s="98"/>
      <c r="AK181" s="83"/>
      <c r="AL181" s="83">
        <f t="shared" si="4"/>
        <v>0</v>
      </c>
      <c r="AM181" s="83"/>
      <c r="AN181" s="83"/>
      <c r="AO181" s="83"/>
      <c r="AP181" s="45">
        <f t="shared" si="5"/>
        <v>0</v>
      </c>
      <c r="AQ181" s="83"/>
      <c r="AR181" s="83"/>
      <c r="AS181" s="45">
        <f t="shared" si="6"/>
        <v>0</v>
      </c>
      <c r="AT181" s="90"/>
      <c r="AU181" s="90"/>
      <c r="AV181" s="90"/>
      <c r="AW181" s="90"/>
      <c r="AX181" s="90"/>
      <c r="AY181" s="83">
        <v>0</v>
      </c>
      <c r="AZ181" s="90"/>
      <c r="BA181" s="90"/>
      <c r="BB181" s="83">
        <v>0</v>
      </c>
      <c r="BC181" s="90"/>
      <c r="BD181" s="90"/>
      <c r="BE181" s="83">
        <v>0</v>
      </c>
      <c r="BF181" s="90"/>
      <c r="BG181" s="83">
        <v>0</v>
      </c>
      <c r="BH181" s="90"/>
      <c r="BI181" s="83">
        <v>0</v>
      </c>
      <c r="BJ181" s="80"/>
    </row>
    <row r="182" spans="1:62" ht="36">
      <c r="A182" s="75"/>
      <c r="B182" s="75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9" t="s">
        <v>87</v>
      </c>
      <c r="AE182" s="79" t="s">
        <v>87</v>
      </c>
      <c r="AF182" s="80"/>
      <c r="AG182" s="83"/>
      <c r="AH182" s="83"/>
      <c r="AI182" s="83"/>
      <c r="AJ182" s="98"/>
      <c r="AK182" s="83"/>
      <c r="AL182" s="83">
        <f t="shared" si="4"/>
        <v>0</v>
      </c>
      <c r="AM182" s="83"/>
      <c r="AN182" s="83"/>
      <c r="AO182" s="83"/>
      <c r="AP182" s="45">
        <f t="shared" si="5"/>
        <v>0</v>
      </c>
      <c r="AQ182" s="83"/>
      <c r="AR182" s="83"/>
      <c r="AS182" s="45">
        <f t="shared" si="6"/>
        <v>0</v>
      </c>
      <c r="AT182" s="90"/>
      <c r="AU182" s="90"/>
      <c r="AV182" s="90"/>
      <c r="AW182" s="90"/>
      <c r="AX182" s="90"/>
      <c r="AY182" s="83">
        <v>0</v>
      </c>
      <c r="AZ182" s="90"/>
      <c r="BA182" s="90"/>
      <c r="BB182" s="83">
        <v>0</v>
      </c>
      <c r="BC182" s="90"/>
      <c r="BD182" s="90"/>
      <c r="BE182" s="83">
        <v>0</v>
      </c>
      <c r="BF182" s="90"/>
      <c r="BG182" s="83">
        <v>0</v>
      </c>
      <c r="BH182" s="90"/>
      <c r="BI182" s="83">
        <v>0</v>
      </c>
      <c r="BJ182" s="80"/>
    </row>
    <row r="183" spans="1:62" ht="57">
      <c r="A183" s="75"/>
      <c r="B183" s="75"/>
      <c r="C183" s="76">
        <v>0</v>
      </c>
      <c r="D183" s="76">
        <v>7</v>
      </c>
      <c r="E183" s="76">
        <v>5</v>
      </c>
      <c r="F183" s="76">
        <v>0</v>
      </c>
      <c r="G183" s="76">
        <v>7</v>
      </c>
      <c r="H183" s="76">
        <v>0</v>
      </c>
      <c r="I183" s="76">
        <v>2</v>
      </c>
      <c r="J183" s="76">
        <v>4</v>
      </c>
      <c r="K183" s="76">
        <v>3</v>
      </c>
      <c r="L183" s="76">
        <v>6</v>
      </c>
      <c r="M183" s="76">
        <v>2</v>
      </c>
      <c r="N183" s="76">
        <v>1</v>
      </c>
      <c r="O183" s="76">
        <v>0</v>
      </c>
      <c r="P183" s="76">
        <v>0</v>
      </c>
      <c r="Q183" s="76">
        <v>2</v>
      </c>
      <c r="R183" s="76">
        <v>4</v>
      </c>
      <c r="S183" s="76">
        <v>4</v>
      </c>
      <c r="T183" s="77">
        <v>3</v>
      </c>
      <c r="U183" s="77">
        <v>1</v>
      </c>
      <c r="V183" s="77">
        <v>0</v>
      </c>
      <c r="W183" s="77"/>
      <c r="X183" s="77"/>
      <c r="Y183" s="77"/>
      <c r="Z183" s="77"/>
      <c r="AA183" s="77"/>
      <c r="AB183" s="77"/>
      <c r="AC183" s="77"/>
      <c r="AD183" s="118" t="s">
        <v>201</v>
      </c>
      <c r="AE183" s="44" t="s">
        <v>362</v>
      </c>
      <c r="AF183" s="80"/>
      <c r="AG183" s="83">
        <v>185743.2</v>
      </c>
      <c r="AH183" s="83">
        <v>192820</v>
      </c>
      <c r="AI183" s="83">
        <v>48250</v>
      </c>
      <c r="AJ183" s="98">
        <v>0</v>
      </c>
      <c r="AK183" s="83"/>
      <c r="AL183" s="83">
        <f t="shared" si="4"/>
        <v>0</v>
      </c>
      <c r="AM183" s="89"/>
      <c r="AN183" s="83">
        <v>0</v>
      </c>
      <c r="AO183" s="83"/>
      <c r="AP183" s="45">
        <f t="shared" si="5"/>
        <v>0</v>
      </c>
      <c r="AQ183" s="83"/>
      <c r="AR183" s="83"/>
      <c r="AS183" s="45">
        <f t="shared" si="6"/>
        <v>0</v>
      </c>
      <c r="AT183" s="90"/>
      <c r="AU183" s="90"/>
      <c r="AV183" s="90"/>
      <c r="AW183" s="90"/>
      <c r="AX183" s="90"/>
      <c r="AY183" s="83">
        <v>0</v>
      </c>
      <c r="AZ183" s="90"/>
      <c r="BA183" s="90"/>
      <c r="BB183" s="83">
        <v>0</v>
      </c>
      <c r="BC183" s="90"/>
      <c r="BD183" s="90"/>
      <c r="BE183" s="83">
        <v>0</v>
      </c>
      <c r="BF183" s="90"/>
      <c r="BG183" s="83">
        <v>0</v>
      </c>
      <c r="BH183" s="90"/>
      <c r="BI183" s="83">
        <v>0</v>
      </c>
      <c r="BJ183" s="80"/>
    </row>
    <row r="184" spans="1:62">
      <c r="A184" s="75"/>
      <c r="B184" s="75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46"/>
      <c r="AE184" s="46" t="s">
        <v>20</v>
      </c>
      <c r="AF184" s="80"/>
      <c r="AG184" s="83"/>
      <c r="AH184" s="83"/>
      <c r="AI184" s="83"/>
      <c r="AJ184" s="98"/>
      <c r="AK184" s="83"/>
      <c r="AL184" s="83">
        <f t="shared" si="4"/>
        <v>0</v>
      </c>
      <c r="AM184" s="83"/>
      <c r="AN184" s="83"/>
      <c r="AO184" s="83"/>
      <c r="AP184" s="45">
        <f t="shared" si="5"/>
        <v>0</v>
      </c>
      <c r="AQ184" s="83"/>
      <c r="AR184" s="83"/>
      <c r="AS184" s="45">
        <f t="shared" si="6"/>
        <v>0</v>
      </c>
      <c r="AT184" s="90"/>
      <c r="AU184" s="90"/>
      <c r="AV184" s="90"/>
      <c r="AW184" s="90"/>
      <c r="AX184" s="90"/>
      <c r="AY184" s="83">
        <v>0</v>
      </c>
      <c r="AZ184" s="90"/>
      <c r="BA184" s="90"/>
      <c r="BB184" s="83">
        <v>0</v>
      </c>
      <c r="BC184" s="90"/>
      <c r="BD184" s="90"/>
      <c r="BE184" s="83">
        <v>0</v>
      </c>
      <c r="BF184" s="90"/>
      <c r="BG184" s="83">
        <v>0</v>
      </c>
      <c r="BH184" s="90"/>
      <c r="BI184" s="83">
        <v>0</v>
      </c>
      <c r="BJ184" s="80"/>
    </row>
    <row r="185" spans="1:62" ht="24">
      <c r="A185" s="75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9"/>
      <c r="AE185" s="79" t="s">
        <v>87</v>
      </c>
      <c r="AF185" s="80"/>
      <c r="AG185" s="83"/>
      <c r="AH185" s="83"/>
      <c r="AI185" s="83"/>
      <c r="AJ185" s="98"/>
      <c r="AK185" s="83"/>
      <c r="AL185" s="83">
        <f t="shared" si="4"/>
        <v>0</v>
      </c>
      <c r="AM185" s="83"/>
      <c r="AN185" s="83"/>
      <c r="AO185" s="83"/>
      <c r="AP185" s="45">
        <f t="shared" si="5"/>
        <v>0</v>
      </c>
      <c r="AQ185" s="83"/>
      <c r="AR185" s="83"/>
      <c r="AS185" s="45">
        <f t="shared" si="6"/>
        <v>0</v>
      </c>
      <c r="AT185" s="90"/>
      <c r="AU185" s="90"/>
      <c r="AV185" s="90"/>
      <c r="AW185" s="90"/>
      <c r="AX185" s="90"/>
      <c r="AY185" s="83">
        <v>0</v>
      </c>
      <c r="AZ185" s="90"/>
      <c r="BA185" s="90"/>
      <c r="BB185" s="83">
        <v>0</v>
      </c>
      <c r="BC185" s="90"/>
      <c r="BD185" s="90"/>
      <c r="BE185" s="83">
        <v>0</v>
      </c>
      <c r="BF185" s="90"/>
      <c r="BG185" s="83">
        <v>0</v>
      </c>
      <c r="BH185" s="90"/>
      <c r="BI185" s="83">
        <v>0</v>
      </c>
      <c r="BJ185" s="80"/>
    </row>
    <row r="186" spans="1:62">
      <c r="A186" s="75"/>
      <c r="B186" s="75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46"/>
      <c r="AE186" s="46" t="s">
        <v>479</v>
      </c>
      <c r="AF186" s="80"/>
      <c r="AG186" s="83"/>
      <c r="AH186" s="83"/>
      <c r="AI186" s="83"/>
      <c r="AJ186" s="98"/>
      <c r="AK186" s="83"/>
      <c r="AL186" s="83">
        <f t="shared" si="4"/>
        <v>0</v>
      </c>
      <c r="AM186" s="83"/>
      <c r="AN186" s="83"/>
      <c r="AO186" s="83"/>
      <c r="AP186" s="45">
        <f t="shared" si="5"/>
        <v>0</v>
      </c>
      <c r="AQ186" s="83"/>
      <c r="AR186" s="83"/>
      <c r="AS186" s="45">
        <f t="shared" si="6"/>
        <v>0</v>
      </c>
      <c r="AT186" s="90"/>
      <c r="AU186" s="90"/>
      <c r="AV186" s="90"/>
      <c r="AW186" s="90"/>
      <c r="AX186" s="90"/>
      <c r="AY186" s="83">
        <v>0</v>
      </c>
      <c r="AZ186" s="90"/>
      <c r="BA186" s="90"/>
      <c r="BB186" s="83">
        <v>0</v>
      </c>
      <c r="BC186" s="90"/>
      <c r="BD186" s="90"/>
      <c r="BE186" s="83">
        <v>0</v>
      </c>
      <c r="BF186" s="90"/>
      <c r="BG186" s="83">
        <v>0</v>
      </c>
      <c r="BH186" s="90"/>
      <c r="BI186" s="83">
        <v>0</v>
      </c>
      <c r="BJ186" s="80"/>
    </row>
    <row r="187" spans="1:62" ht="24">
      <c r="A187" s="75"/>
      <c r="B187" s="75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9"/>
      <c r="AE187" s="79" t="s">
        <v>87</v>
      </c>
      <c r="AF187" s="80"/>
      <c r="AG187" s="83"/>
      <c r="AH187" s="83"/>
      <c r="AI187" s="83"/>
      <c r="AJ187" s="98"/>
      <c r="AK187" s="83"/>
      <c r="AL187" s="83">
        <f t="shared" si="4"/>
        <v>0</v>
      </c>
      <c r="AM187" s="83"/>
      <c r="AN187" s="83"/>
      <c r="AO187" s="83"/>
      <c r="AP187" s="45">
        <f t="shared" si="5"/>
        <v>0</v>
      </c>
      <c r="AQ187" s="83"/>
      <c r="AR187" s="83"/>
      <c r="AS187" s="45">
        <f t="shared" si="6"/>
        <v>0</v>
      </c>
      <c r="AT187" s="90"/>
      <c r="AU187" s="90"/>
      <c r="AV187" s="90"/>
      <c r="AW187" s="90"/>
      <c r="AX187" s="90"/>
      <c r="AY187" s="83">
        <v>0</v>
      </c>
      <c r="AZ187" s="90"/>
      <c r="BA187" s="90"/>
      <c r="BB187" s="83">
        <v>0</v>
      </c>
      <c r="BC187" s="90"/>
      <c r="BD187" s="90"/>
      <c r="BE187" s="83">
        <v>0</v>
      </c>
      <c r="BF187" s="90"/>
      <c r="BG187" s="83">
        <v>0</v>
      </c>
      <c r="BH187" s="90"/>
      <c r="BI187" s="83">
        <v>0</v>
      </c>
      <c r="BJ187" s="80"/>
    </row>
    <row r="188" spans="1:62" ht="34.5">
      <c r="A188" s="75"/>
      <c r="B188" s="75"/>
      <c r="C188" s="76">
        <v>0</v>
      </c>
      <c r="D188" s="76">
        <v>7</v>
      </c>
      <c r="E188" s="76">
        <v>5</v>
      </c>
      <c r="F188" s="76">
        <v>0</v>
      </c>
      <c r="G188" s="76">
        <v>7</v>
      </c>
      <c r="H188" s="76">
        <v>0</v>
      </c>
      <c r="I188" s="76">
        <v>9</v>
      </c>
      <c r="J188" s="76">
        <v>4</v>
      </c>
      <c r="K188" s="76">
        <v>3</v>
      </c>
      <c r="L188" s="76">
        <v>6</v>
      </c>
      <c r="M188" s="76">
        <v>1</v>
      </c>
      <c r="N188" s="76">
        <v>4</v>
      </c>
      <c r="O188" s="76">
        <v>0</v>
      </c>
      <c r="P188" s="76">
        <v>0</v>
      </c>
      <c r="Q188" s="76">
        <v>2</v>
      </c>
      <c r="R188" s="76">
        <v>4</v>
      </c>
      <c r="S188" s="76">
        <v>4</v>
      </c>
      <c r="T188" s="77"/>
      <c r="U188" s="77"/>
      <c r="V188" s="77"/>
      <c r="W188" s="77">
        <v>4</v>
      </c>
      <c r="X188" s="77">
        <v>3</v>
      </c>
      <c r="Y188" s="77">
        <v>6</v>
      </c>
      <c r="Z188" s="77"/>
      <c r="AA188" s="77"/>
      <c r="AB188" s="77"/>
      <c r="AC188" s="77"/>
      <c r="AD188" s="119" t="s">
        <v>189</v>
      </c>
      <c r="AE188" s="44" t="s">
        <v>189</v>
      </c>
      <c r="AF188" s="80"/>
      <c r="AG188" s="83">
        <v>21890.2</v>
      </c>
      <c r="AH188" s="83">
        <v>27877</v>
      </c>
      <c r="AI188" s="83">
        <v>27877</v>
      </c>
      <c r="AJ188" s="98">
        <v>0</v>
      </c>
      <c r="AK188" s="83"/>
      <c r="AL188" s="83">
        <f t="shared" si="4"/>
        <v>0</v>
      </c>
      <c r="AM188" s="83"/>
      <c r="AN188" s="83">
        <v>0</v>
      </c>
      <c r="AO188" s="83"/>
      <c r="AP188" s="45">
        <f t="shared" si="5"/>
        <v>0</v>
      </c>
      <c r="AQ188" s="83"/>
      <c r="AR188" s="83"/>
      <c r="AS188" s="45">
        <f t="shared" si="6"/>
        <v>0</v>
      </c>
      <c r="AT188" s="90"/>
      <c r="AU188" s="90"/>
      <c r="AV188" s="90"/>
      <c r="AW188" s="90"/>
      <c r="AX188" s="90"/>
      <c r="AY188" s="83">
        <v>0</v>
      </c>
      <c r="AZ188" s="90"/>
      <c r="BA188" s="90"/>
      <c r="BB188" s="83">
        <v>0</v>
      </c>
      <c r="BC188" s="90"/>
      <c r="BD188" s="90"/>
      <c r="BE188" s="83">
        <v>0</v>
      </c>
      <c r="BF188" s="90"/>
      <c r="BG188" s="83">
        <v>0</v>
      </c>
      <c r="BH188" s="90"/>
      <c r="BI188" s="83">
        <v>0</v>
      </c>
      <c r="BJ188" s="80"/>
    </row>
    <row r="189" spans="1:62">
      <c r="A189" s="75"/>
      <c r="B189" s="75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46"/>
      <c r="AE189" s="46" t="s">
        <v>20</v>
      </c>
      <c r="AF189" s="80"/>
      <c r="AG189" s="83"/>
      <c r="AH189" s="83"/>
      <c r="AI189" s="83"/>
      <c r="AJ189" s="98"/>
      <c r="AK189" s="83"/>
      <c r="AL189" s="83">
        <f t="shared" si="4"/>
        <v>0</v>
      </c>
      <c r="AM189" s="83"/>
      <c r="AN189" s="83"/>
      <c r="AO189" s="83"/>
      <c r="AP189" s="45">
        <f t="shared" si="5"/>
        <v>0</v>
      </c>
      <c r="AQ189" s="83"/>
      <c r="AR189" s="83"/>
      <c r="AS189" s="45">
        <f t="shared" si="6"/>
        <v>0</v>
      </c>
      <c r="AT189" s="90"/>
      <c r="AU189" s="90"/>
      <c r="AV189" s="90"/>
      <c r="AW189" s="90"/>
      <c r="AX189" s="90"/>
      <c r="AY189" s="83">
        <v>0</v>
      </c>
      <c r="AZ189" s="90"/>
      <c r="BA189" s="90"/>
      <c r="BB189" s="83">
        <v>0</v>
      </c>
      <c r="BC189" s="90"/>
      <c r="BD189" s="90"/>
      <c r="BE189" s="83">
        <v>0</v>
      </c>
      <c r="BF189" s="90"/>
      <c r="BG189" s="83">
        <v>0</v>
      </c>
      <c r="BH189" s="90"/>
      <c r="BI189" s="83">
        <v>0</v>
      </c>
      <c r="BJ189" s="80"/>
    </row>
    <row r="190" spans="1:62" ht="24">
      <c r="A190" s="75"/>
      <c r="B190" s="75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9"/>
      <c r="AE190" s="79" t="s">
        <v>87</v>
      </c>
      <c r="AF190" s="80"/>
      <c r="AG190" s="83"/>
      <c r="AH190" s="83"/>
      <c r="AI190" s="83"/>
      <c r="AJ190" s="98"/>
      <c r="AK190" s="83"/>
      <c r="AL190" s="83">
        <f t="shared" si="4"/>
        <v>0</v>
      </c>
      <c r="AM190" s="83"/>
      <c r="AN190" s="83"/>
      <c r="AO190" s="83"/>
      <c r="AP190" s="45">
        <f t="shared" si="5"/>
        <v>0</v>
      </c>
      <c r="AQ190" s="83"/>
      <c r="AR190" s="83"/>
      <c r="AS190" s="45">
        <f t="shared" si="6"/>
        <v>0</v>
      </c>
      <c r="AT190" s="90"/>
      <c r="AU190" s="90"/>
      <c r="AV190" s="90"/>
      <c r="AW190" s="90"/>
      <c r="AX190" s="90"/>
      <c r="AY190" s="83">
        <v>0</v>
      </c>
      <c r="AZ190" s="90"/>
      <c r="BA190" s="90"/>
      <c r="BB190" s="83">
        <v>0</v>
      </c>
      <c r="BC190" s="90"/>
      <c r="BD190" s="90"/>
      <c r="BE190" s="83">
        <v>0</v>
      </c>
      <c r="BF190" s="90"/>
      <c r="BG190" s="83">
        <v>0</v>
      </c>
      <c r="BH190" s="90"/>
      <c r="BI190" s="83">
        <v>0</v>
      </c>
      <c r="BJ190" s="80"/>
    </row>
    <row r="191" spans="1:62">
      <c r="A191" s="75"/>
      <c r="B191" s="75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46"/>
      <c r="AE191" s="46" t="s">
        <v>479</v>
      </c>
      <c r="AF191" s="80"/>
      <c r="AG191" s="83"/>
      <c r="AH191" s="83"/>
      <c r="AI191" s="83"/>
      <c r="AJ191" s="98"/>
      <c r="AK191" s="83"/>
      <c r="AL191" s="83">
        <f t="shared" si="4"/>
        <v>0</v>
      </c>
      <c r="AM191" s="83"/>
      <c r="AN191" s="83"/>
      <c r="AO191" s="83"/>
      <c r="AP191" s="45">
        <f t="shared" si="5"/>
        <v>0</v>
      </c>
      <c r="AQ191" s="83"/>
      <c r="AR191" s="83"/>
      <c r="AS191" s="45">
        <f t="shared" si="6"/>
        <v>0</v>
      </c>
      <c r="AT191" s="90"/>
      <c r="AU191" s="90"/>
      <c r="AV191" s="90"/>
      <c r="AW191" s="90"/>
      <c r="AX191" s="90"/>
      <c r="AY191" s="83">
        <v>0</v>
      </c>
      <c r="AZ191" s="90"/>
      <c r="BA191" s="90"/>
      <c r="BB191" s="83">
        <v>0</v>
      </c>
      <c r="BC191" s="90"/>
      <c r="BD191" s="90"/>
      <c r="BE191" s="83">
        <v>0</v>
      </c>
      <c r="BF191" s="90"/>
      <c r="BG191" s="83">
        <v>0</v>
      </c>
      <c r="BH191" s="90"/>
      <c r="BI191" s="83">
        <v>0</v>
      </c>
      <c r="BJ191" s="80"/>
    </row>
    <row r="192" spans="1:62" ht="24">
      <c r="A192" s="75"/>
      <c r="B192" s="75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9"/>
      <c r="AE192" s="79" t="s">
        <v>87</v>
      </c>
      <c r="AF192" s="80"/>
      <c r="AG192" s="83"/>
      <c r="AH192" s="83"/>
      <c r="AI192" s="83"/>
      <c r="AJ192" s="98"/>
      <c r="AK192" s="83"/>
      <c r="AL192" s="83">
        <f t="shared" si="4"/>
        <v>0</v>
      </c>
      <c r="AM192" s="83"/>
      <c r="AN192" s="83"/>
      <c r="AO192" s="83"/>
      <c r="AP192" s="45">
        <f t="shared" si="5"/>
        <v>0</v>
      </c>
      <c r="AQ192" s="83"/>
      <c r="AR192" s="83"/>
      <c r="AS192" s="45">
        <f t="shared" si="6"/>
        <v>0</v>
      </c>
      <c r="AT192" s="90"/>
      <c r="AU192" s="90"/>
      <c r="AV192" s="90"/>
      <c r="AW192" s="90"/>
      <c r="AX192" s="90"/>
      <c r="AY192" s="83">
        <v>0</v>
      </c>
      <c r="AZ192" s="90"/>
      <c r="BA192" s="90"/>
      <c r="BB192" s="83">
        <v>0</v>
      </c>
      <c r="BC192" s="90"/>
      <c r="BD192" s="90"/>
      <c r="BE192" s="83">
        <v>0</v>
      </c>
      <c r="BF192" s="90"/>
      <c r="BG192" s="83">
        <v>0</v>
      </c>
      <c r="BH192" s="90"/>
      <c r="BI192" s="83">
        <v>0</v>
      </c>
      <c r="BJ192" s="80"/>
    </row>
    <row r="193" spans="1:62" ht="79.5">
      <c r="A193" s="75"/>
      <c r="B193" s="75"/>
      <c r="C193" s="76">
        <v>0</v>
      </c>
      <c r="D193" s="76">
        <v>7</v>
      </c>
      <c r="E193" s="76">
        <v>5</v>
      </c>
      <c r="F193" s="76">
        <v>0</v>
      </c>
      <c r="G193" s="76">
        <v>7</v>
      </c>
      <c r="H193" s="76">
        <v>0</v>
      </c>
      <c r="I193" s="76">
        <v>2</v>
      </c>
      <c r="J193" s="76">
        <v>4</v>
      </c>
      <c r="K193" s="76">
        <v>3</v>
      </c>
      <c r="L193" s="76">
        <v>6</v>
      </c>
      <c r="M193" s="76">
        <v>2</v>
      </c>
      <c r="N193" s="76">
        <v>1</v>
      </c>
      <c r="O193" s="76">
        <v>0</v>
      </c>
      <c r="P193" s="76">
        <v>0</v>
      </c>
      <c r="Q193" s="76">
        <v>6</v>
      </c>
      <c r="R193" s="76">
        <v>1</v>
      </c>
      <c r="S193" s="76">
        <v>2</v>
      </c>
      <c r="T193" s="77">
        <v>2</v>
      </c>
      <c r="U193" s="77">
        <v>4</v>
      </c>
      <c r="V193" s="77">
        <v>1</v>
      </c>
      <c r="W193" s="77">
        <v>4</v>
      </c>
      <c r="X193" s="77">
        <v>3</v>
      </c>
      <c r="Y193" s="77">
        <v>6</v>
      </c>
      <c r="Z193" s="77"/>
      <c r="AA193" s="77"/>
      <c r="AB193" s="77"/>
      <c r="AC193" s="77"/>
      <c r="AD193" s="119" t="s">
        <v>202</v>
      </c>
      <c r="AE193" s="44" t="s">
        <v>361</v>
      </c>
      <c r="AF193" s="80"/>
      <c r="AG193" s="83">
        <v>0</v>
      </c>
      <c r="AH193" s="83">
        <v>0</v>
      </c>
      <c r="AI193" s="83">
        <v>30056</v>
      </c>
      <c r="AJ193" s="98">
        <v>0</v>
      </c>
      <c r="AK193" s="83"/>
      <c r="AL193" s="83">
        <f t="shared" si="4"/>
        <v>0</v>
      </c>
      <c r="AM193" s="83"/>
      <c r="AN193" s="83">
        <v>0</v>
      </c>
      <c r="AO193" s="83"/>
      <c r="AP193" s="45">
        <f t="shared" si="5"/>
        <v>0</v>
      </c>
      <c r="AQ193" s="83"/>
      <c r="AR193" s="83"/>
      <c r="AS193" s="45">
        <f t="shared" si="6"/>
        <v>0</v>
      </c>
      <c r="AT193" s="90"/>
      <c r="AU193" s="90"/>
      <c r="AV193" s="90"/>
      <c r="AW193" s="90"/>
      <c r="AX193" s="90"/>
      <c r="AY193" s="83">
        <v>0</v>
      </c>
      <c r="AZ193" s="90"/>
      <c r="BA193" s="90"/>
      <c r="BB193" s="83">
        <v>0</v>
      </c>
      <c r="BC193" s="90"/>
      <c r="BD193" s="90"/>
      <c r="BE193" s="83">
        <v>0</v>
      </c>
      <c r="BF193" s="90"/>
      <c r="BG193" s="83">
        <v>0</v>
      </c>
      <c r="BH193" s="90"/>
      <c r="BI193" s="83">
        <v>0</v>
      </c>
      <c r="BJ193" s="80"/>
    </row>
    <row r="194" spans="1:62">
      <c r="A194" s="75"/>
      <c r="B194" s="75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46" t="s">
        <v>20</v>
      </c>
      <c r="AE194" s="46" t="s">
        <v>20</v>
      </c>
      <c r="AF194" s="80"/>
      <c r="AG194" s="83"/>
      <c r="AH194" s="83"/>
      <c r="AI194" s="83"/>
      <c r="AJ194" s="98"/>
      <c r="AK194" s="83"/>
      <c r="AL194" s="83">
        <f t="shared" si="4"/>
        <v>0</v>
      </c>
      <c r="AM194" s="83"/>
      <c r="AN194" s="83"/>
      <c r="AO194" s="83"/>
      <c r="AP194" s="45">
        <f t="shared" si="5"/>
        <v>0</v>
      </c>
      <c r="AQ194" s="83"/>
      <c r="AR194" s="83"/>
      <c r="AS194" s="45">
        <f t="shared" si="6"/>
        <v>0</v>
      </c>
      <c r="AT194" s="90"/>
      <c r="AU194" s="90"/>
      <c r="AV194" s="90"/>
      <c r="AW194" s="90"/>
      <c r="AX194" s="90"/>
      <c r="AY194" s="83">
        <v>0</v>
      </c>
      <c r="AZ194" s="90"/>
      <c r="BA194" s="90"/>
      <c r="BB194" s="83">
        <v>0</v>
      </c>
      <c r="BC194" s="90"/>
      <c r="BD194" s="90"/>
      <c r="BE194" s="83">
        <v>0</v>
      </c>
      <c r="BF194" s="90"/>
      <c r="BG194" s="83">
        <v>0</v>
      </c>
      <c r="BH194" s="90"/>
      <c r="BI194" s="83">
        <v>0</v>
      </c>
      <c r="BJ194" s="80"/>
    </row>
    <row r="195" spans="1:62" ht="36">
      <c r="A195" s="75"/>
      <c r="B195" s="75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9" t="s">
        <v>87</v>
      </c>
      <c r="AE195" s="79" t="s">
        <v>87</v>
      </c>
      <c r="AF195" s="80"/>
      <c r="AG195" s="83"/>
      <c r="AH195" s="83"/>
      <c r="AI195" s="83"/>
      <c r="AJ195" s="98"/>
      <c r="AK195" s="83"/>
      <c r="AL195" s="83">
        <f t="shared" si="4"/>
        <v>0</v>
      </c>
      <c r="AM195" s="83"/>
      <c r="AN195" s="83"/>
      <c r="AO195" s="83"/>
      <c r="AP195" s="45">
        <f t="shared" si="5"/>
        <v>0</v>
      </c>
      <c r="AQ195" s="83"/>
      <c r="AR195" s="83"/>
      <c r="AS195" s="45">
        <f t="shared" si="6"/>
        <v>0</v>
      </c>
      <c r="AT195" s="90"/>
      <c r="AU195" s="90"/>
      <c r="AV195" s="90"/>
      <c r="AW195" s="90"/>
      <c r="AX195" s="90"/>
      <c r="AY195" s="83">
        <v>0</v>
      </c>
      <c r="AZ195" s="90"/>
      <c r="BA195" s="90"/>
      <c r="BB195" s="83">
        <v>0</v>
      </c>
      <c r="BC195" s="90"/>
      <c r="BD195" s="90"/>
      <c r="BE195" s="83">
        <v>0</v>
      </c>
      <c r="BF195" s="90"/>
      <c r="BG195" s="83">
        <v>0</v>
      </c>
      <c r="BH195" s="90"/>
      <c r="BI195" s="83">
        <v>0</v>
      </c>
      <c r="BJ195" s="80"/>
    </row>
    <row r="196" spans="1:62">
      <c r="A196" s="75"/>
      <c r="B196" s="75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46" t="s">
        <v>479</v>
      </c>
      <c r="AE196" s="46" t="s">
        <v>479</v>
      </c>
      <c r="AF196" s="80"/>
      <c r="AG196" s="83"/>
      <c r="AH196" s="83"/>
      <c r="AI196" s="83"/>
      <c r="AJ196" s="98"/>
      <c r="AK196" s="83"/>
      <c r="AL196" s="83">
        <f t="shared" si="4"/>
        <v>0</v>
      </c>
      <c r="AM196" s="83"/>
      <c r="AN196" s="83"/>
      <c r="AO196" s="83"/>
      <c r="AP196" s="45">
        <f t="shared" si="5"/>
        <v>0</v>
      </c>
      <c r="AQ196" s="83"/>
      <c r="AR196" s="83"/>
      <c r="AS196" s="45">
        <f t="shared" si="6"/>
        <v>0</v>
      </c>
      <c r="AT196" s="90"/>
      <c r="AU196" s="90"/>
      <c r="AV196" s="90"/>
      <c r="AW196" s="90"/>
      <c r="AX196" s="90"/>
      <c r="AY196" s="83">
        <v>0</v>
      </c>
      <c r="AZ196" s="90"/>
      <c r="BA196" s="90"/>
      <c r="BB196" s="83">
        <v>0</v>
      </c>
      <c r="BC196" s="90"/>
      <c r="BD196" s="90"/>
      <c r="BE196" s="83">
        <v>0</v>
      </c>
      <c r="BF196" s="90"/>
      <c r="BG196" s="83">
        <v>0</v>
      </c>
      <c r="BH196" s="90"/>
      <c r="BI196" s="83">
        <v>0</v>
      </c>
      <c r="BJ196" s="80"/>
    </row>
    <row r="197" spans="1:62" ht="36">
      <c r="A197" s="75"/>
      <c r="B197" s="75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9" t="s">
        <v>87</v>
      </c>
      <c r="AE197" s="79" t="s">
        <v>87</v>
      </c>
      <c r="AF197" s="80"/>
      <c r="AG197" s="83"/>
      <c r="AH197" s="83"/>
      <c r="AI197" s="83"/>
      <c r="AJ197" s="98"/>
      <c r="AK197" s="83"/>
      <c r="AL197" s="83">
        <f t="shared" si="4"/>
        <v>0</v>
      </c>
      <c r="AM197" s="83"/>
      <c r="AN197" s="83"/>
      <c r="AO197" s="83"/>
      <c r="AP197" s="45">
        <f t="shared" si="5"/>
        <v>0</v>
      </c>
      <c r="AQ197" s="83"/>
      <c r="AR197" s="83"/>
      <c r="AS197" s="45">
        <f t="shared" si="6"/>
        <v>0</v>
      </c>
      <c r="AT197" s="90"/>
      <c r="AU197" s="90"/>
      <c r="AV197" s="90"/>
      <c r="AW197" s="90"/>
      <c r="AX197" s="90"/>
      <c r="AY197" s="83">
        <v>0</v>
      </c>
      <c r="AZ197" s="90"/>
      <c r="BA197" s="90"/>
      <c r="BB197" s="83">
        <v>0</v>
      </c>
      <c r="BC197" s="90"/>
      <c r="BD197" s="90"/>
      <c r="BE197" s="83">
        <v>0</v>
      </c>
      <c r="BF197" s="90"/>
      <c r="BG197" s="83">
        <v>0</v>
      </c>
      <c r="BH197" s="90"/>
      <c r="BI197" s="83">
        <v>0</v>
      </c>
      <c r="BJ197" s="80"/>
    </row>
    <row r="198" spans="1:62" ht="69.75" customHeight="1">
      <c r="A198" s="75"/>
      <c r="B198" s="75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105" t="s">
        <v>10</v>
      </c>
      <c r="AE198" s="49" t="s">
        <v>431</v>
      </c>
      <c r="AF198" s="80"/>
      <c r="AG198" s="83"/>
      <c r="AH198" s="83"/>
      <c r="AI198" s="83"/>
      <c r="AJ198" s="98"/>
      <c r="AK198" s="83"/>
      <c r="AL198" s="83">
        <f t="shared" ref="AL198:AL270" si="7">AJ198+AK198</f>
        <v>0</v>
      </c>
      <c r="AM198" s="83"/>
      <c r="AN198" s="83"/>
      <c r="AO198" s="83"/>
      <c r="AP198" s="45">
        <f t="shared" ref="AP198:AP270" si="8">AN198+AO198</f>
        <v>0</v>
      </c>
      <c r="AQ198" s="83"/>
      <c r="AR198" s="83"/>
      <c r="AS198" s="45">
        <f t="shared" ref="AS198:AS270" si="9">AL198+AP198</f>
        <v>0</v>
      </c>
      <c r="AT198" s="90"/>
      <c r="AU198" s="90"/>
      <c r="AV198" s="90"/>
      <c r="AW198" s="90"/>
      <c r="AX198" s="90"/>
      <c r="AY198" s="83">
        <v>0</v>
      </c>
      <c r="AZ198" s="90"/>
      <c r="BA198" s="90"/>
      <c r="BB198" s="83">
        <v>0</v>
      </c>
      <c r="BC198" s="90"/>
      <c r="BD198" s="90"/>
      <c r="BE198" s="83">
        <v>0</v>
      </c>
      <c r="BF198" s="90"/>
      <c r="BG198" s="83">
        <v>0</v>
      </c>
      <c r="BH198" s="90"/>
      <c r="BI198" s="83">
        <v>0</v>
      </c>
      <c r="BJ198" s="80"/>
    </row>
    <row r="199" spans="1:62">
      <c r="A199" s="75"/>
      <c r="B199" s="75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106"/>
      <c r="AE199" s="46" t="s">
        <v>478</v>
      </c>
      <c r="AF199" s="80"/>
      <c r="AG199" s="83"/>
      <c r="AH199" s="83"/>
      <c r="AI199" s="83"/>
      <c r="AJ199" s="98"/>
      <c r="AK199" s="83"/>
      <c r="AL199" s="83">
        <f t="shared" si="7"/>
        <v>0</v>
      </c>
      <c r="AM199" s="83"/>
      <c r="AN199" s="83"/>
      <c r="AO199" s="83"/>
      <c r="AP199" s="45">
        <f t="shared" si="8"/>
        <v>0</v>
      </c>
      <c r="AQ199" s="83"/>
      <c r="AR199" s="83"/>
      <c r="AS199" s="45">
        <f t="shared" si="9"/>
        <v>0</v>
      </c>
      <c r="AT199" s="90"/>
      <c r="AU199" s="90"/>
      <c r="AV199" s="90"/>
      <c r="AW199" s="90"/>
      <c r="AX199" s="90"/>
      <c r="AY199" s="83">
        <v>0</v>
      </c>
      <c r="AZ199" s="90"/>
      <c r="BA199" s="90"/>
      <c r="BB199" s="83">
        <v>0</v>
      </c>
      <c r="BC199" s="90"/>
      <c r="BD199" s="90"/>
      <c r="BE199" s="83">
        <v>0</v>
      </c>
      <c r="BF199" s="90"/>
      <c r="BG199" s="83">
        <v>0</v>
      </c>
      <c r="BH199" s="90"/>
      <c r="BI199" s="83">
        <v>0</v>
      </c>
      <c r="BJ199" s="80"/>
    </row>
    <row r="200" spans="1:62">
      <c r="A200" s="75"/>
      <c r="B200" s="75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106"/>
      <c r="AE200" s="46" t="s">
        <v>479</v>
      </c>
      <c r="AF200" s="80"/>
      <c r="AG200" s="83"/>
      <c r="AH200" s="83"/>
      <c r="AI200" s="83"/>
      <c r="AJ200" s="98"/>
      <c r="AK200" s="83"/>
      <c r="AL200" s="83">
        <f t="shared" si="7"/>
        <v>0</v>
      </c>
      <c r="AM200" s="83"/>
      <c r="AN200" s="83"/>
      <c r="AO200" s="83"/>
      <c r="AP200" s="45">
        <f t="shared" si="8"/>
        <v>0</v>
      </c>
      <c r="AQ200" s="83"/>
      <c r="AR200" s="83"/>
      <c r="AS200" s="45">
        <f t="shared" si="9"/>
        <v>0</v>
      </c>
      <c r="AT200" s="90"/>
      <c r="AU200" s="90"/>
      <c r="AV200" s="90"/>
      <c r="AW200" s="90"/>
      <c r="AX200" s="90"/>
      <c r="AY200" s="83">
        <v>0</v>
      </c>
      <c r="AZ200" s="90"/>
      <c r="BA200" s="90"/>
      <c r="BB200" s="83">
        <v>0</v>
      </c>
      <c r="BC200" s="90"/>
      <c r="BD200" s="90"/>
      <c r="BE200" s="83">
        <v>0</v>
      </c>
      <c r="BF200" s="90"/>
      <c r="BG200" s="83">
        <v>0</v>
      </c>
      <c r="BH200" s="90"/>
      <c r="BI200" s="83">
        <v>0</v>
      </c>
      <c r="BJ200" s="80"/>
    </row>
    <row r="201" spans="1:62">
      <c r="A201" s="75"/>
      <c r="B201" s="75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106"/>
      <c r="AE201" s="46"/>
      <c r="AF201" s="80"/>
      <c r="AG201" s="83"/>
      <c r="AH201" s="83"/>
      <c r="AI201" s="83"/>
      <c r="AJ201" s="98"/>
      <c r="AK201" s="83"/>
      <c r="AL201" s="83"/>
      <c r="AM201" s="83"/>
      <c r="AN201" s="83"/>
      <c r="AO201" s="83"/>
      <c r="AP201" s="45"/>
      <c r="AQ201" s="83"/>
      <c r="AR201" s="83"/>
      <c r="AS201" s="45"/>
      <c r="AT201" s="90"/>
      <c r="AU201" s="90"/>
      <c r="AV201" s="90"/>
      <c r="AW201" s="90"/>
      <c r="AX201" s="90"/>
      <c r="AY201" s="83"/>
      <c r="AZ201" s="90"/>
      <c r="BA201" s="90"/>
      <c r="BB201" s="83"/>
      <c r="BC201" s="90"/>
      <c r="BD201" s="90"/>
      <c r="BE201" s="83"/>
      <c r="BF201" s="90"/>
      <c r="BG201" s="83"/>
      <c r="BH201" s="90"/>
      <c r="BI201" s="83"/>
      <c r="BJ201" s="80"/>
    </row>
    <row r="202" spans="1:62">
      <c r="A202" s="75"/>
      <c r="B202" s="75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106"/>
      <c r="AE202" s="46"/>
      <c r="AF202" s="80"/>
      <c r="AG202" s="83"/>
      <c r="AH202" s="83"/>
      <c r="AI202" s="83"/>
      <c r="AJ202" s="98"/>
      <c r="AK202" s="83"/>
      <c r="AL202" s="83"/>
      <c r="AM202" s="83"/>
      <c r="AN202" s="83"/>
      <c r="AO202" s="83"/>
      <c r="AP202" s="45"/>
      <c r="AQ202" s="83"/>
      <c r="AR202" s="83"/>
      <c r="AS202" s="45"/>
      <c r="AT202" s="90"/>
      <c r="AU202" s="90"/>
      <c r="AV202" s="90"/>
      <c r="AW202" s="90"/>
      <c r="AX202" s="90"/>
      <c r="AY202" s="83"/>
      <c r="AZ202" s="90"/>
      <c r="BA202" s="90"/>
      <c r="BB202" s="83"/>
      <c r="BC202" s="90"/>
      <c r="BD202" s="90"/>
      <c r="BE202" s="83"/>
      <c r="BF202" s="90"/>
      <c r="BG202" s="83"/>
      <c r="BH202" s="90"/>
      <c r="BI202" s="83"/>
      <c r="BJ202" s="80"/>
    </row>
    <row r="203" spans="1:62">
      <c r="A203" s="75"/>
      <c r="B203" s="75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108"/>
      <c r="AE203" s="46"/>
      <c r="AF203" s="80"/>
      <c r="AG203" s="83"/>
      <c r="AH203" s="83"/>
      <c r="AI203" s="83"/>
      <c r="AJ203" s="98"/>
      <c r="AK203" s="83"/>
      <c r="AL203" s="83"/>
      <c r="AM203" s="83"/>
      <c r="AN203" s="83"/>
      <c r="AO203" s="83"/>
      <c r="AP203" s="45"/>
      <c r="AQ203" s="83"/>
      <c r="AR203" s="83"/>
      <c r="AS203" s="45"/>
      <c r="AT203" s="90"/>
      <c r="AU203" s="90"/>
      <c r="AV203" s="90"/>
      <c r="AW203" s="90"/>
      <c r="AX203" s="90"/>
      <c r="AY203" s="83"/>
      <c r="AZ203" s="90"/>
      <c r="BA203" s="90"/>
      <c r="BB203" s="83"/>
      <c r="BC203" s="90"/>
      <c r="BD203" s="90"/>
      <c r="BE203" s="83"/>
      <c r="BF203" s="90"/>
      <c r="BG203" s="83"/>
      <c r="BH203" s="90"/>
      <c r="BI203" s="83"/>
      <c r="BJ203" s="80"/>
    </row>
    <row r="204" spans="1:62" ht="90">
      <c r="A204" s="75"/>
      <c r="B204" s="75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102" t="s">
        <v>267</v>
      </c>
      <c r="AE204" s="44" t="s">
        <v>432</v>
      </c>
      <c r="AF204" s="80"/>
      <c r="AG204" s="83">
        <v>0</v>
      </c>
      <c r="AH204" s="83"/>
      <c r="AI204" s="83"/>
      <c r="AJ204" s="98"/>
      <c r="AK204" s="83"/>
      <c r="AL204" s="83">
        <f t="shared" si="7"/>
        <v>0</v>
      </c>
      <c r="AM204" s="83"/>
      <c r="AN204" s="83">
        <v>0</v>
      </c>
      <c r="AO204" s="83"/>
      <c r="AP204" s="45">
        <f t="shared" si="8"/>
        <v>0</v>
      </c>
      <c r="AQ204" s="83"/>
      <c r="AR204" s="83"/>
      <c r="AS204" s="45">
        <f t="shared" si="9"/>
        <v>0</v>
      </c>
      <c r="AT204" s="90"/>
      <c r="AU204" s="90"/>
      <c r="AV204" s="90"/>
      <c r="AW204" s="90"/>
      <c r="AX204" s="90"/>
      <c r="AY204" s="83">
        <v>0</v>
      </c>
      <c r="AZ204" s="90"/>
      <c r="BA204" s="90"/>
      <c r="BB204" s="83">
        <v>0</v>
      </c>
      <c r="BC204" s="90"/>
      <c r="BD204" s="90"/>
      <c r="BE204" s="83">
        <v>0</v>
      </c>
      <c r="BF204" s="90"/>
      <c r="BG204" s="83">
        <v>0</v>
      </c>
      <c r="BH204" s="90"/>
      <c r="BI204" s="83">
        <v>0</v>
      </c>
      <c r="BJ204" s="80"/>
    </row>
    <row r="205" spans="1:62">
      <c r="A205" s="75"/>
      <c r="B205" s="75"/>
      <c r="C205" s="76">
        <v>0</v>
      </c>
      <c r="D205" s="76">
        <v>7</v>
      </c>
      <c r="E205" s="76">
        <v>5</v>
      </c>
      <c r="F205" s="76">
        <v>0</v>
      </c>
      <c r="G205" s="76">
        <v>7</v>
      </c>
      <c r="H205" s="76">
        <v>0</v>
      </c>
      <c r="I205" s="76">
        <v>2</v>
      </c>
      <c r="J205" s="76">
        <v>4</v>
      </c>
      <c r="K205" s="76">
        <v>3</v>
      </c>
      <c r="L205" s="76">
        <v>6</v>
      </c>
      <c r="M205" s="76">
        <v>2</v>
      </c>
      <c r="N205" s="76">
        <v>1</v>
      </c>
      <c r="O205" s="76">
        <v>0</v>
      </c>
      <c r="P205" s="76">
        <v>0</v>
      </c>
      <c r="Q205" s="76">
        <v>2</v>
      </c>
      <c r="R205" s="76">
        <v>4</v>
      </c>
      <c r="S205" s="76">
        <v>4</v>
      </c>
      <c r="T205" s="77">
        <v>3</v>
      </c>
      <c r="U205" s="77">
        <v>1</v>
      </c>
      <c r="V205" s="77">
        <v>0</v>
      </c>
      <c r="W205" s="77">
        <v>4</v>
      </c>
      <c r="X205" s="77">
        <v>3</v>
      </c>
      <c r="Y205" s="77">
        <v>6</v>
      </c>
      <c r="Z205" s="77"/>
      <c r="AA205" s="77"/>
      <c r="AB205" s="77"/>
      <c r="AC205" s="77"/>
      <c r="AD205" s="155"/>
      <c r="AE205" s="50" t="s">
        <v>433</v>
      </c>
      <c r="AF205" s="80"/>
      <c r="AG205" s="83">
        <v>0</v>
      </c>
      <c r="AH205" s="83">
        <v>0</v>
      </c>
      <c r="AI205" s="83">
        <v>99103</v>
      </c>
      <c r="AJ205" s="98">
        <v>0</v>
      </c>
      <c r="AK205" s="83"/>
      <c r="AL205" s="83">
        <f t="shared" si="7"/>
        <v>0</v>
      </c>
      <c r="AM205" s="83"/>
      <c r="AN205" s="83"/>
      <c r="AO205" s="83"/>
      <c r="AP205" s="45">
        <f t="shared" si="8"/>
        <v>0</v>
      </c>
      <c r="AQ205" s="83"/>
      <c r="AR205" s="83"/>
      <c r="AS205" s="45">
        <f t="shared" si="9"/>
        <v>0</v>
      </c>
      <c r="AT205" s="90"/>
      <c r="AU205" s="90"/>
      <c r="AV205" s="90"/>
      <c r="AW205" s="90"/>
      <c r="AX205" s="90"/>
      <c r="AY205" s="83">
        <v>0</v>
      </c>
      <c r="AZ205" s="90"/>
      <c r="BA205" s="90"/>
      <c r="BB205" s="83">
        <v>0</v>
      </c>
      <c r="BC205" s="90"/>
      <c r="BD205" s="90"/>
      <c r="BE205" s="83">
        <v>0</v>
      </c>
      <c r="BF205" s="90"/>
      <c r="BG205" s="83">
        <v>0</v>
      </c>
      <c r="BH205" s="90"/>
      <c r="BI205" s="83">
        <v>0</v>
      </c>
      <c r="BJ205" s="80"/>
    </row>
    <row r="206" spans="1:62">
      <c r="A206" s="75"/>
      <c r="B206" s="75"/>
      <c r="C206" s="76">
        <v>0</v>
      </c>
      <c r="D206" s="76">
        <v>7</v>
      </c>
      <c r="E206" s="76">
        <v>5</v>
      </c>
      <c r="F206" s="76">
        <v>0</v>
      </c>
      <c r="G206" s="76">
        <v>7</v>
      </c>
      <c r="H206" s="76">
        <v>0</v>
      </c>
      <c r="I206" s="76">
        <v>9</v>
      </c>
      <c r="J206" s="76">
        <v>0</v>
      </c>
      <c r="K206" s="76">
        <v>2</v>
      </c>
      <c r="L206" s="85" t="s">
        <v>353</v>
      </c>
      <c r="M206" s="76">
        <v>1</v>
      </c>
      <c r="N206" s="76">
        <v>0</v>
      </c>
      <c r="O206" s="76">
        <v>0</v>
      </c>
      <c r="P206" s="76">
        <v>0</v>
      </c>
      <c r="Q206" s="76">
        <v>2</v>
      </c>
      <c r="R206" s="76">
        <v>4</v>
      </c>
      <c r="S206" s="76">
        <v>4</v>
      </c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155"/>
      <c r="AE206" s="50" t="s">
        <v>434</v>
      </c>
      <c r="AF206" s="80"/>
      <c r="AG206" s="83">
        <v>133.1</v>
      </c>
      <c r="AH206" s="83">
        <v>298.60000000000002</v>
      </c>
      <c r="AI206" s="83">
        <v>298.60000000000002</v>
      </c>
      <c r="AJ206" s="98">
        <v>298.60000000000002</v>
      </c>
      <c r="AK206" s="83"/>
      <c r="AL206" s="83">
        <f t="shared" si="7"/>
        <v>298.60000000000002</v>
      </c>
      <c r="AM206" s="83"/>
      <c r="AN206" s="83">
        <v>0</v>
      </c>
      <c r="AO206" s="83"/>
      <c r="AP206" s="45">
        <f t="shared" si="8"/>
        <v>0</v>
      </c>
      <c r="AQ206" s="83"/>
      <c r="AR206" s="83"/>
      <c r="AS206" s="45">
        <f t="shared" si="9"/>
        <v>298.60000000000002</v>
      </c>
      <c r="AT206" s="90"/>
      <c r="AU206" s="90"/>
      <c r="AV206" s="90"/>
      <c r="AW206" s="90"/>
      <c r="AX206" s="90"/>
      <c r="AY206" s="83">
        <v>298.60000000000002</v>
      </c>
      <c r="AZ206" s="90"/>
      <c r="BA206" s="90"/>
      <c r="BB206" s="83">
        <v>298.60000000000002</v>
      </c>
      <c r="BC206" s="90"/>
      <c r="BD206" s="90"/>
      <c r="BE206" s="83">
        <v>298.60000000000002</v>
      </c>
      <c r="BF206" s="90"/>
      <c r="BG206" s="83">
        <v>298.60000000000002</v>
      </c>
      <c r="BH206" s="90"/>
      <c r="BI206" s="83">
        <v>298.60000000000002</v>
      </c>
      <c r="BJ206" s="80"/>
    </row>
    <row r="207" spans="1:62">
      <c r="A207" s="75"/>
      <c r="B207" s="75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115"/>
      <c r="AE207" s="46" t="s">
        <v>20</v>
      </c>
      <c r="AF207" s="80"/>
      <c r="AG207" s="83"/>
      <c r="AH207" s="83"/>
      <c r="AI207" s="83"/>
      <c r="AJ207" s="98"/>
      <c r="AK207" s="83"/>
      <c r="AL207" s="83">
        <f t="shared" si="7"/>
        <v>0</v>
      </c>
      <c r="AM207" s="83"/>
      <c r="AN207" s="83"/>
      <c r="AO207" s="83"/>
      <c r="AP207" s="45">
        <f t="shared" si="8"/>
        <v>0</v>
      </c>
      <c r="AQ207" s="83"/>
      <c r="AR207" s="83"/>
      <c r="AS207" s="45">
        <f t="shared" si="9"/>
        <v>0</v>
      </c>
      <c r="AT207" s="90"/>
      <c r="AU207" s="90"/>
      <c r="AV207" s="90"/>
      <c r="AW207" s="90"/>
      <c r="AX207" s="90"/>
      <c r="AY207" s="83">
        <v>0</v>
      </c>
      <c r="AZ207" s="90"/>
      <c r="BA207" s="90"/>
      <c r="BB207" s="83">
        <v>0</v>
      </c>
      <c r="BC207" s="90"/>
      <c r="BD207" s="90"/>
      <c r="BE207" s="83">
        <v>0</v>
      </c>
      <c r="BF207" s="90"/>
      <c r="BG207" s="83">
        <v>0</v>
      </c>
      <c r="BH207" s="90"/>
      <c r="BI207" s="83">
        <v>0</v>
      </c>
      <c r="BJ207" s="80"/>
    </row>
    <row r="208" spans="1:62" ht="24">
      <c r="A208" s="75"/>
      <c r="B208" s="75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9"/>
      <c r="AE208" s="79" t="s">
        <v>87</v>
      </c>
      <c r="AF208" s="80"/>
      <c r="AG208" s="83"/>
      <c r="AH208" s="83"/>
      <c r="AI208" s="83"/>
      <c r="AJ208" s="98"/>
      <c r="AK208" s="83"/>
      <c r="AL208" s="83">
        <f t="shared" si="7"/>
        <v>0</v>
      </c>
      <c r="AM208" s="83"/>
      <c r="AN208" s="83"/>
      <c r="AO208" s="83"/>
      <c r="AP208" s="45">
        <f t="shared" si="8"/>
        <v>0</v>
      </c>
      <c r="AQ208" s="83"/>
      <c r="AR208" s="83"/>
      <c r="AS208" s="45">
        <f t="shared" si="9"/>
        <v>0</v>
      </c>
      <c r="AT208" s="90"/>
      <c r="AU208" s="90"/>
      <c r="AV208" s="90"/>
      <c r="AW208" s="90"/>
      <c r="AX208" s="90"/>
      <c r="AY208" s="83">
        <v>0</v>
      </c>
      <c r="AZ208" s="90"/>
      <c r="BA208" s="90"/>
      <c r="BB208" s="83">
        <v>0</v>
      </c>
      <c r="BC208" s="90"/>
      <c r="BD208" s="90"/>
      <c r="BE208" s="83">
        <v>0</v>
      </c>
      <c r="BF208" s="90"/>
      <c r="BG208" s="83">
        <v>0</v>
      </c>
      <c r="BH208" s="90"/>
      <c r="BI208" s="83">
        <v>0</v>
      </c>
      <c r="BJ208" s="80"/>
    </row>
    <row r="209" spans="1:62">
      <c r="A209" s="75"/>
      <c r="B209" s="75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46"/>
      <c r="AE209" s="46" t="s">
        <v>479</v>
      </c>
      <c r="AF209" s="80"/>
      <c r="AG209" s="83"/>
      <c r="AH209" s="83"/>
      <c r="AI209" s="83"/>
      <c r="AJ209" s="98"/>
      <c r="AK209" s="83"/>
      <c r="AL209" s="83">
        <f t="shared" si="7"/>
        <v>0</v>
      </c>
      <c r="AM209" s="83"/>
      <c r="AN209" s="83"/>
      <c r="AO209" s="83"/>
      <c r="AP209" s="45">
        <f t="shared" si="8"/>
        <v>0</v>
      </c>
      <c r="AQ209" s="83"/>
      <c r="AR209" s="83"/>
      <c r="AS209" s="45">
        <f t="shared" si="9"/>
        <v>0</v>
      </c>
      <c r="AT209" s="90"/>
      <c r="AU209" s="90"/>
      <c r="AV209" s="90"/>
      <c r="AW209" s="90"/>
      <c r="AX209" s="90"/>
      <c r="AY209" s="83">
        <v>0</v>
      </c>
      <c r="AZ209" s="90"/>
      <c r="BA209" s="90"/>
      <c r="BB209" s="83">
        <v>0</v>
      </c>
      <c r="BC209" s="90"/>
      <c r="BD209" s="90"/>
      <c r="BE209" s="83">
        <v>0</v>
      </c>
      <c r="BF209" s="90"/>
      <c r="BG209" s="83">
        <v>0</v>
      </c>
      <c r="BH209" s="90"/>
      <c r="BI209" s="83">
        <v>0</v>
      </c>
      <c r="BJ209" s="80"/>
    </row>
    <row r="210" spans="1:62" ht="24">
      <c r="A210" s="75"/>
      <c r="B210" s="75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9"/>
      <c r="AE210" s="79" t="s">
        <v>87</v>
      </c>
      <c r="AF210" s="80"/>
      <c r="AG210" s="83"/>
      <c r="AH210" s="83"/>
      <c r="AI210" s="83"/>
      <c r="AJ210" s="98"/>
      <c r="AK210" s="83"/>
      <c r="AL210" s="83">
        <f t="shared" si="7"/>
        <v>0</v>
      </c>
      <c r="AM210" s="83"/>
      <c r="AN210" s="83"/>
      <c r="AO210" s="83"/>
      <c r="AP210" s="45">
        <f t="shared" si="8"/>
        <v>0</v>
      </c>
      <c r="AQ210" s="83"/>
      <c r="AR210" s="83"/>
      <c r="AS210" s="45">
        <f t="shared" si="9"/>
        <v>0</v>
      </c>
      <c r="AT210" s="90"/>
      <c r="AU210" s="90"/>
      <c r="AV210" s="90"/>
      <c r="AW210" s="90"/>
      <c r="AX210" s="90"/>
      <c r="AY210" s="83">
        <v>0</v>
      </c>
      <c r="AZ210" s="90"/>
      <c r="BA210" s="90"/>
      <c r="BB210" s="83">
        <v>0</v>
      </c>
      <c r="BC210" s="90"/>
      <c r="BD210" s="90"/>
      <c r="BE210" s="83">
        <v>0</v>
      </c>
      <c r="BF210" s="90"/>
      <c r="BG210" s="83">
        <v>0</v>
      </c>
      <c r="BH210" s="90"/>
      <c r="BI210" s="83">
        <v>0</v>
      </c>
      <c r="BJ210" s="80"/>
    </row>
    <row r="211" spans="1:62" ht="90">
      <c r="A211" s="75"/>
      <c r="B211" s="75"/>
      <c r="C211" s="76">
        <v>0</v>
      </c>
      <c r="D211" s="76">
        <v>7</v>
      </c>
      <c r="E211" s="76">
        <v>5</v>
      </c>
      <c r="F211" s="76">
        <v>0</v>
      </c>
      <c r="G211" s="76">
        <v>7</v>
      </c>
      <c r="H211" s="76">
        <v>0</v>
      </c>
      <c r="I211" s="76">
        <v>2</v>
      </c>
      <c r="J211" s="76">
        <v>4</v>
      </c>
      <c r="K211" s="76">
        <v>3</v>
      </c>
      <c r="L211" s="76">
        <v>6</v>
      </c>
      <c r="M211" s="76">
        <v>2</v>
      </c>
      <c r="N211" s="76">
        <v>1</v>
      </c>
      <c r="O211" s="76">
        <v>0</v>
      </c>
      <c r="P211" s="76">
        <v>0</v>
      </c>
      <c r="Q211" s="76">
        <v>5</v>
      </c>
      <c r="R211" s="76">
        <v>4</v>
      </c>
      <c r="S211" s="76">
        <v>0</v>
      </c>
      <c r="T211" s="77">
        <v>2</v>
      </c>
      <c r="U211" s="77">
        <v>5</v>
      </c>
      <c r="V211" s="77">
        <v>1</v>
      </c>
      <c r="W211" s="77">
        <v>4</v>
      </c>
      <c r="X211" s="77">
        <v>3</v>
      </c>
      <c r="Y211" s="77">
        <v>6</v>
      </c>
      <c r="Z211" s="77"/>
      <c r="AA211" s="77"/>
      <c r="AB211" s="77"/>
      <c r="AC211" s="77"/>
      <c r="AD211" s="102" t="s">
        <v>267</v>
      </c>
      <c r="AE211" s="44" t="s">
        <v>190</v>
      </c>
      <c r="AF211" s="80"/>
      <c r="AG211" s="83">
        <v>0</v>
      </c>
      <c r="AH211" s="83">
        <v>0</v>
      </c>
      <c r="AI211" s="83">
        <v>137365.29999999999</v>
      </c>
      <c r="AJ211" s="98">
        <v>192820</v>
      </c>
      <c r="AK211" s="83"/>
      <c r="AL211" s="83">
        <f t="shared" si="7"/>
        <v>192820</v>
      </c>
      <c r="AM211" s="83"/>
      <c r="AN211" s="83">
        <v>0</v>
      </c>
      <c r="AO211" s="83"/>
      <c r="AP211" s="45">
        <f t="shared" si="8"/>
        <v>0</v>
      </c>
      <c r="AQ211" s="83"/>
      <c r="AR211" s="83"/>
      <c r="AS211" s="45">
        <f t="shared" si="9"/>
        <v>192820</v>
      </c>
      <c r="AT211" s="90"/>
      <c r="AU211" s="90"/>
      <c r="AV211" s="90"/>
      <c r="AW211" s="90"/>
      <c r="AX211" s="90"/>
      <c r="AY211" s="83">
        <v>0</v>
      </c>
      <c r="AZ211" s="90"/>
      <c r="BA211" s="90"/>
      <c r="BB211" s="83">
        <v>0</v>
      </c>
      <c r="BC211" s="90"/>
      <c r="BD211" s="90"/>
      <c r="BE211" s="83">
        <v>0</v>
      </c>
      <c r="BF211" s="90"/>
      <c r="BG211" s="83">
        <v>0</v>
      </c>
      <c r="BH211" s="90"/>
      <c r="BI211" s="83">
        <v>0</v>
      </c>
      <c r="BJ211" s="80"/>
    </row>
    <row r="212" spans="1:62">
      <c r="A212" s="75"/>
      <c r="B212" s="75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115"/>
      <c r="AE212" s="46" t="s">
        <v>20</v>
      </c>
      <c r="AF212" s="80"/>
      <c r="AG212" s="83"/>
      <c r="AH212" s="83"/>
      <c r="AI212" s="83"/>
      <c r="AJ212" s="98"/>
      <c r="AK212" s="83"/>
      <c r="AL212" s="83">
        <f t="shared" si="7"/>
        <v>0</v>
      </c>
      <c r="AM212" s="83"/>
      <c r="AN212" s="83"/>
      <c r="AO212" s="83"/>
      <c r="AP212" s="45">
        <f t="shared" si="8"/>
        <v>0</v>
      </c>
      <c r="AQ212" s="83"/>
      <c r="AR212" s="83"/>
      <c r="AS212" s="45">
        <f t="shared" si="9"/>
        <v>0</v>
      </c>
      <c r="AT212" s="90"/>
      <c r="AU212" s="90"/>
      <c r="AV212" s="90"/>
      <c r="AW212" s="90"/>
      <c r="AX212" s="90"/>
      <c r="AY212" s="83">
        <v>0</v>
      </c>
      <c r="AZ212" s="90"/>
      <c r="BA212" s="90"/>
      <c r="BB212" s="83">
        <v>0</v>
      </c>
      <c r="BC212" s="90"/>
      <c r="BD212" s="90"/>
      <c r="BE212" s="83">
        <v>0</v>
      </c>
      <c r="BF212" s="90"/>
      <c r="BG212" s="83">
        <v>0</v>
      </c>
      <c r="BH212" s="90"/>
      <c r="BI212" s="83">
        <v>0</v>
      </c>
      <c r="BJ212" s="80"/>
    </row>
    <row r="213" spans="1:62" ht="24">
      <c r="A213" s="75"/>
      <c r="B213" s="75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9"/>
      <c r="AE213" s="79" t="s">
        <v>87</v>
      </c>
      <c r="AF213" s="80"/>
      <c r="AG213" s="83"/>
      <c r="AH213" s="83"/>
      <c r="AI213" s="83"/>
      <c r="AJ213" s="98"/>
      <c r="AK213" s="83"/>
      <c r="AL213" s="83">
        <f t="shared" si="7"/>
        <v>0</v>
      </c>
      <c r="AM213" s="83"/>
      <c r="AN213" s="83"/>
      <c r="AO213" s="83"/>
      <c r="AP213" s="45">
        <f t="shared" si="8"/>
        <v>0</v>
      </c>
      <c r="AQ213" s="83"/>
      <c r="AR213" s="83"/>
      <c r="AS213" s="45">
        <f t="shared" si="9"/>
        <v>0</v>
      </c>
      <c r="AT213" s="90"/>
      <c r="AU213" s="90"/>
      <c r="AV213" s="90"/>
      <c r="AW213" s="90"/>
      <c r="AX213" s="90"/>
      <c r="AY213" s="83">
        <v>0</v>
      </c>
      <c r="AZ213" s="90"/>
      <c r="BA213" s="90"/>
      <c r="BB213" s="83">
        <v>0</v>
      </c>
      <c r="BC213" s="90"/>
      <c r="BD213" s="90"/>
      <c r="BE213" s="83">
        <v>0</v>
      </c>
      <c r="BF213" s="90"/>
      <c r="BG213" s="83">
        <v>0</v>
      </c>
      <c r="BH213" s="90"/>
      <c r="BI213" s="83">
        <v>0</v>
      </c>
      <c r="BJ213" s="80"/>
    </row>
    <row r="214" spans="1:62">
      <c r="A214" s="75"/>
      <c r="B214" s="75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46"/>
      <c r="AE214" s="46" t="s">
        <v>479</v>
      </c>
      <c r="AF214" s="80"/>
      <c r="AG214" s="83"/>
      <c r="AH214" s="83"/>
      <c r="AI214" s="83"/>
      <c r="AJ214" s="98"/>
      <c r="AK214" s="83"/>
      <c r="AL214" s="83">
        <f t="shared" si="7"/>
        <v>0</v>
      </c>
      <c r="AM214" s="83"/>
      <c r="AN214" s="83"/>
      <c r="AO214" s="83"/>
      <c r="AP214" s="45">
        <f t="shared" si="8"/>
        <v>0</v>
      </c>
      <c r="AQ214" s="83"/>
      <c r="AR214" s="83"/>
      <c r="AS214" s="45">
        <f t="shared" si="9"/>
        <v>0</v>
      </c>
      <c r="AT214" s="90"/>
      <c r="AU214" s="90"/>
      <c r="AV214" s="90"/>
      <c r="AW214" s="90"/>
      <c r="AX214" s="90"/>
      <c r="AY214" s="83">
        <v>0</v>
      </c>
      <c r="AZ214" s="90"/>
      <c r="BA214" s="90"/>
      <c r="BB214" s="83">
        <v>0</v>
      </c>
      <c r="BC214" s="90"/>
      <c r="BD214" s="90"/>
      <c r="BE214" s="83">
        <v>0</v>
      </c>
      <c r="BF214" s="90"/>
      <c r="BG214" s="83">
        <v>0</v>
      </c>
      <c r="BH214" s="90"/>
      <c r="BI214" s="83">
        <v>0</v>
      </c>
      <c r="BJ214" s="80"/>
    </row>
    <row r="215" spans="1:62" ht="24">
      <c r="A215" s="75"/>
      <c r="B215" s="75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9"/>
      <c r="AE215" s="79" t="s">
        <v>87</v>
      </c>
      <c r="AF215" s="80"/>
      <c r="AG215" s="83"/>
      <c r="AH215" s="83"/>
      <c r="AI215" s="83"/>
      <c r="AJ215" s="98"/>
      <c r="AK215" s="83"/>
      <c r="AL215" s="83">
        <f t="shared" si="7"/>
        <v>0</v>
      </c>
      <c r="AM215" s="83"/>
      <c r="AN215" s="83"/>
      <c r="AO215" s="83"/>
      <c r="AP215" s="45">
        <f t="shared" si="8"/>
        <v>0</v>
      </c>
      <c r="AQ215" s="83"/>
      <c r="AR215" s="83"/>
      <c r="AS215" s="45">
        <f t="shared" si="9"/>
        <v>0</v>
      </c>
      <c r="AT215" s="90"/>
      <c r="AU215" s="90"/>
      <c r="AV215" s="90"/>
      <c r="AW215" s="90"/>
      <c r="AX215" s="90"/>
      <c r="AY215" s="83">
        <v>0</v>
      </c>
      <c r="AZ215" s="90"/>
      <c r="BA215" s="90"/>
      <c r="BB215" s="83">
        <v>0</v>
      </c>
      <c r="BC215" s="90"/>
      <c r="BD215" s="90"/>
      <c r="BE215" s="83">
        <v>0</v>
      </c>
      <c r="BF215" s="90"/>
      <c r="BG215" s="83">
        <v>0</v>
      </c>
      <c r="BH215" s="90"/>
      <c r="BI215" s="83">
        <v>0</v>
      </c>
      <c r="BJ215" s="80"/>
    </row>
    <row r="216" spans="1:62" ht="64.5">
      <c r="A216" s="75"/>
      <c r="B216" s="75"/>
      <c r="C216" s="76">
        <v>0</v>
      </c>
      <c r="D216" s="76">
        <v>7</v>
      </c>
      <c r="E216" s="76">
        <v>5</v>
      </c>
      <c r="F216" s="76">
        <v>0</v>
      </c>
      <c r="G216" s="76">
        <v>7</v>
      </c>
      <c r="H216" s="76">
        <v>0</v>
      </c>
      <c r="I216" s="76">
        <v>2</v>
      </c>
      <c r="J216" s="76">
        <v>4</v>
      </c>
      <c r="K216" s="76">
        <v>3</v>
      </c>
      <c r="L216" s="76">
        <v>6</v>
      </c>
      <c r="M216" s="76">
        <v>2</v>
      </c>
      <c r="N216" s="76">
        <v>1</v>
      </c>
      <c r="O216" s="76">
        <v>0</v>
      </c>
      <c r="P216" s="76">
        <v>0</v>
      </c>
      <c r="Q216" s="76">
        <v>5</v>
      </c>
      <c r="R216" s="76">
        <v>4</v>
      </c>
      <c r="S216" s="76">
        <v>0</v>
      </c>
      <c r="T216" s="77">
        <v>2</v>
      </c>
      <c r="U216" s="77">
        <v>5</v>
      </c>
      <c r="V216" s="77">
        <v>1</v>
      </c>
      <c r="W216" s="77">
        <v>4</v>
      </c>
      <c r="X216" s="77">
        <v>3</v>
      </c>
      <c r="Y216" s="77">
        <v>6</v>
      </c>
      <c r="Z216" s="77"/>
      <c r="AA216" s="77"/>
      <c r="AB216" s="77"/>
      <c r="AC216" s="77"/>
      <c r="AD216" s="102" t="s">
        <v>267</v>
      </c>
      <c r="AE216" s="44" t="s">
        <v>191</v>
      </c>
      <c r="AF216" s="80"/>
      <c r="AG216" s="83">
        <v>0</v>
      </c>
      <c r="AH216" s="83">
        <v>0</v>
      </c>
      <c r="AI216" s="83">
        <v>29000</v>
      </c>
      <c r="AJ216" s="98">
        <v>0</v>
      </c>
      <c r="AK216" s="83"/>
      <c r="AL216" s="83">
        <f t="shared" si="7"/>
        <v>0</v>
      </c>
      <c r="AM216" s="83"/>
      <c r="AN216" s="83">
        <v>0</v>
      </c>
      <c r="AO216" s="83"/>
      <c r="AP216" s="45">
        <f t="shared" si="8"/>
        <v>0</v>
      </c>
      <c r="AQ216" s="83"/>
      <c r="AR216" s="83"/>
      <c r="AS216" s="45">
        <f t="shared" si="9"/>
        <v>0</v>
      </c>
      <c r="AT216" s="90"/>
      <c r="AU216" s="90"/>
      <c r="AV216" s="90"/>
      <c r="AW216" s="90"/>
      <c r="AX216" s="90"/>
      <c r="AY216" s="83">
        <v>0</v>
      </c>
      <c r="AZ216" s="90"/>
      <c r="BA216" s="90"/>
      <c r="BB216" s="83">
        <v>0</v>
      </c>
      <c r="BC216" s="90"/>
      <c r="BD216" s="90"/>
      <c r="BE216" s="83">
        <v>0</v>
      </c>
      <c r="BF216" s="90"/>
      <c r="BG216" s="83">
        <v>0</v>
      </c>
      <c r="BH216" s="90"/>
      <c r="BI216" s="83">
        <v>0</v>
      </c>
      <c r="BJ216" s="80"/>
    </row>
    <row r="217" spans="1:62">
      <c r="A217" s="75"/>
      <c r="B217" s="75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106"/>
      <c r="AE217" s="46" t="s">
        <v>20</v>
      </c>
      <c r="AF217" s="80"/>
      <c r="AG217" s="83"/>
      <c r="AH217" s="83"/>
      <c r="AI217" s="83"/>
      <c r="AJ217" s="98"/>
      <c r="AK217" s="83"/>
      <c r="AL217" s="83">
        <f t="shared" si="7"/>
        <v>0</v>
      </c>
      <c r="AM217" s="83"/>
      <c r="AN217" s="83"/>
      <c r="AO217" s="83"/>
      <c r="AP217" s="45">
        <f t="shared" si="8"/>
        <v>0</v>
      </c>
      <c r="AQ217" s="83"/>
      <c r="AR217" s="83"/>
      <c r="AS217" s="45">
        <f t="shared" si="9"/>
        <v>0</v>
      </c>
      <c r="AT217" s="90"/>
      <c r="AU217" s="90"/>
      <c r="AV217" s="90"/>
      <c r="AW217" s="90"/>
      <c r="AX217" s="90"/>
      <c r="AY217" s="83">
        <v>0</v>
      </c>
      <c r="AZ217" s="90"/>
      <c r="BA217" s="90"/>
      <c r="BB217" s="83">
        <v>0</v>
      </c>
      <c r="BC217" s="90"/>
      <c r="BD217" s="90"/>
      <c r="BE217" s="83">
        <v>0</v>
      </c>
      <c r="BF217" s="90"/>
      <c r="BG217" s="83">
        <v>0</v>
      </c>
      <c r="BH217" s="90"/>
      <c r="BI217" s="83">
        <v>0</v>
      </c>
      <c r="BJ217" s="80"/>
    </row>
    <row r="218" spans="1:62" ht="24">
      <c r="A218" s="75"/>
      <c r="B218" s="75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9"/>
      <c r="AE218" s="79" t="s">
        <v>87</v>
      </c>
      <c r="AF218" s="80"/>
      <c r="AG218" s="83"/>
      <c r="AH218" s="83"/>
      <c r="AI218" s="83"/>
      <c r="AJ218" s="98"/>
      <c r="AK218" s="83"/>
      <c r="AL218" s="83">
        <f t="shared" si="7"/>
        <v>0</v>
      </c>
      <c r="AM218" s="83"/>
      <c r="AN218" s="83"/>
      <c r="AO218" s="83"/>
      <c r="AP218" s="45">
        <f t="shared" si="8"/>
        <v>0</v>
      </c>
      <c r="AQ218" s="83"/>
      <c r="AR218" s="83"/>
      <c r="AS218" s="45">
        <f t="shared" si="9"/>
        <v>0</v>
      </c>
      <c r="AT218" s="90"/>
      <c r="AU218" s="90"/>
      <c r="AV218" s="90"/>
      <c r="AW218" s="90"/>
      <c r="AX218" s="90"/>
      <c r="AY218" s="83">
        <v>0</v>
      </c>
      <c r="AZ218" s="90"/>
      <c r="BA218" s="90"/>
      <c r="BB218" s="83">
        <v>0</v>
      </c>
      <c r="BC218" s="90"/>
      <c r="BD218" s="90"/>
      <c r="BE218" s="83">
        <v>0</v>
      </c>
      <c r="BF218" s="90"/>
      <c r="BG218" s="83">
        <v>0</v>
      </c>
      <c r="BH218" s="90"/>
      <c r="BI218" s="83">
        <v>0</v>
      </c>
      <c r="BJ218" s="80"/>
    </row>
    <row r="219" spans="1:62">
      <c r="A219" s="75"/>
      <c r="B219" s="75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46"/>
      <c r="AE219" s="46" t="s">
        <v>479</v>
      </c>
      <c r="AF219" s="80"/>
      <c r="AG219" s="83"/>
      <c r="AH219" s="83"/>
      <c r="AI219" s="83"/>
      <c r="AJ219" s="98"/>
      <c r="AK219" s="83"/>
      <c r="AL219" s="83">
        <f t="shared" si="7"/>
        <v>0</v>
      </c>
      <c r="AM219" s="83"/>
      <c r="AN219" s="83"/>
      <c r="AO219" s="83"/>
      <c r="AP219" s="45">
        <f t="shared" si="8"/>
        <v>0</v>
      </c>
      <c r="AQ219" s="83"/>
      <c r="AR219" s="83"/>
      <c r="AS219" s="45">
        <f t="shared" si="9"/>
        <v>0</v>
      </c>
      <c r="AT219" s="90"/>
      <c r="AU219" s="90"/>
      <c r="AV219" s="90"/>
      <c r="AW219" s="90"/>
      <c r="AX219" s="90"/>
      <c r="AY219" s="83">
        <v>0</v>
      </c>
      <c r="AZ219" s="90"/>
      <c r="BA219" s="90"/>
      <c r="BB219" s="83">
        <v>0</v>
      </c>
      <c r="BC219" s="90"/>
      <c r="BD219" s="90"/>
      <c r="BE219" s="83">
        <v>0</v>
      </c>
      <c r="BF219" s="90"/>
      <c r="BG219" s="83">
        <v>0</v>
      </c>
      <c r="BH219" s="90"/>
      <c r="BI219" s="83">
        <v>0</v>
      </c>
      <c r="BJ219" s="80"/>
    </row>
    <row r="220" spans="1:62" ht="24">
      <c r="A220" s="75"/>
      <c r="B220" s="75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9"/>
      <c r="AE220" s="79" t="s">
        <v>87</v>
      </c>
      <c r="AF220" s="80"/>
      <c r="AG220" s="83"/>
      <c r="AH220" s="83"/>
      <c r="AI220" s="83"/>
      <c r="AJ220" s="98"/>
      <c r="AK220" s="83"/>
      <c r="AL220" s="83">
        <f t="shared" si="7"/>
        <v>0</v>
      </c>
      <c r="AM220" s="83"/>
      <c r="AN220" s="83"/>
      <c r="AO220" s="83"/>
      <c r="AP220" s="45">
        <f t="shared" si="8"/>
        <v>0</v>
      </c>
      <c r="AQ220" s="83"/>
      <c r="AR220" s="83"/>
      <c r="AS220" s="45">
        <f t="shared" si="9"/>
        <v>0</v>
      </c>
      <c r="AT220" s="90"/>
      <c r="AU220" s="90"/>
      <c r="AV220" s="90"/>
      <c r="AW220" s="90"/>
      <c r="AX220" s="90"/>
      <c r="AY220" s="83">
        <v>0</v>
      </c>
      <c r="AZ220" s="90"/>
      <c r="BA220" s="90"/>
      <c r="BB220" s="83">
        <v>0</v>
      </c>
      <c r="BC220" s="90"/>
      <c r="BD220" s="90"/>
      <c r="BE220" s="83">
        <v>0</v>
      </c>
      <c r="BF220" s="90"/>
      <c r="BG220" s="83">
        <v>0</v>
      </c>
      <c r="BH220" s="90"/>
      <c r="BI220" s="83">
        <v>0</v>
      </c>
      <c r="BJ220" s="80"/>
    </row>
    <row r="221" spans="1:62" ht="39">
      <c r="A221" s="75"/>
      <c r="B221" s="75"/>
      <c r="C221" s="76">
        <v>0</v>
      </c>
      <c r="D221" s="76">
        <v>7</v>
      </c>
      <c r="E221" s="76">
        <v>5</v>
      </c>
      <c r="F221" s="76">
        <v>0</v>
      </c>
      <c r="G221" s="76">
        <v>7</v>
      </c>
      <c r="H221" s="76">
        <v>0</v>
      </c>
      <c r="I221" s="76">
        <v>9</v>
      </c>
      <c r="J221" s="85">
        <v>0</v>
      </c>
      <c r="K221" s="76">
        <v>2</v>
      </c>
      <c r="L221" s="85" t="s">
        <v>353</v>
      </c>
      <c r="M221" s="76">
        <v>1</v>
      </c>
      <c r="N221" s="76">
        <v>0</v>
      </c>
      <c r="O221" s="76">
        <v>0</v>
      </c>
      <c r="P221" s="76">
        <v>0</v>
      </c>
      <c r="Q221" s="76">
        <v>2</v>
      </c>
      <c r="R221" s="76">
        <v>4</v>
      </c>
      <c r="S221" s="76">
        <v>4</v>
      </c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102" t="s">
        <v>267</v>
      </c>
      <c r="AE221" s="44" t="s">
        <v>206</v>
      </c>
      <c r="AF221" s="80"/>
      <c r="AG221" s="83">
        <v>3999.9780000000001</v>
      </c>
      <c r="AH221" s="83">
        <v>4000</v>
      </c>
      <c r="AI221" s="83">
        <v>4000</v>
      </c>
      <c r="AJ221" s="98">
        <v>4000</v>
      </c>
      <c r="AK221" s="83"/>
      <c r="AL221" s="83">
        <f t="shared" si="7"/>
        <v>4000</v>
      </c>
      <c r="AM221" s="83"/>
      <c r="AN221" s="83">
        <v>0</v>
      </c>
      <c r="AO221" s="83"/>
      <c r="AP221" s="45">
        <f t="shared" si="8"/>
        <v>0</v>
      </c>
      <c r="AQ221" s="83"/>
      <c r="AR221" s="83"/>
      <c r="AS221" s="45">
        <f t="shared" si="9"/>
        <v>4000</v>
      </c>
      <c r="AT221" s="90"/>
      <c r="AU221" s="90"/>
      <c r="AV221" s="90"/>
      <c r="AW221" s="90"/>
      <c r="AX221" s="90"/>
      <c r="AY221" s="83">
        <v>4000</v>
      </c>
      <c r="AZ221" s="90"/>
      <c r="BA221" s="90"/>
      <c r="BB221" s="83">
        <v>4000</v>
      </c>
      <c r="BC221" s="90"/>
      <c r="BD221" s="90"/>
      <c r="BE221" s="83">
        <v>4000</v>
      </c>
      <c r="BF221" s="90"/>
      <c r="BG221" s="83">
        <v>4000</v>
      </c>
      <c r="BH221" s="90"/>
      <c r="BI221" s="83">
        <v>4000</v>
      </c>
      <c r="BJ221" s="80"/>
    </row>
    <row r="222" spans="1:62">
      <c r="A222" s="75"/>
      <c r="B222" s="75"/>
      <c r="C222" s="76"/>
      <c r="D222" s="76"/>
      <c r="E222" s="76"/>
      <c r="F222" s="76"/>
      <c r="G222" s="76"/>
      <c r="H222" s="76"/>
      <c r="I222" s="76"/>
      <c r="J222" s="85"/>
      <c r="K222" s="76"/>
      <c r="L222" s="85"/>
      <c r="M222" s="76"/>
      <c r="N222" s="76"/>
      <c r="O222" s="76"/>
      <c r="P222" s="76"/>
      <c r="Q222" s="76"/>
      <c r="R222" s="76"/>
      <c r="S222" s="76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106"/>
      <c r="AE222" s="44"/>
      <c r="AF222" s="80"/>
      <c r="AG222" s="83"/>
      <c r="AH222" s="83"/>
      <c r="AI222" s="83"/>
      <c r="AJ222" s="98"/>
      <c r="AK222" s="83"/>
      <c r="AL222" s="83"/>
      <c r="AM222" s="83"/>
      <c r="AN222" s="83"/>
      <c r="AO222" s="83"/>
      <c r="AP222" s="45"/>
      <c r="AQ222" s="83"/>
      <c r="AR222" s="83"/>
      <c r="AS222" s="45"/>
      <c r="AT222" s="90"/>
      <c r="AU222" s="90"/>
      <c r="AV222" s="90"/>
      <c r="AW222" s="90"/>
      <c r="AX222" s="90"/>
      <c r="AY222" s="83"/>
      <c r="AZ222" s="90"/>
      <c r="BA222" s="90"/>
      <c r="BB222" s="83"/>
      <c r="BC222" s="90"/>
      <c r="BD222" s="90"/>
      <c r="BE222" s="83"/>
      <c r="BF222" s="90"/>
      <c r="BG222" s="83"/>
      <c r="BH222" s="90"/>
      <c r="BI222" s="83"/>
      <c r="BJ222" s="80"/>
    </row>
    <row r="223" spans="1:62">
      <c r="A223" s="75"/>
      <c r="B223" s="75"/>
      <c r="C223" s="76"/>
      <c r="D223" s="76"/>
      <c r="E223" s="76"/>
      <c r="F223" s="76"/>
      <c r="G223" s="76"/>
      <c r="H223" s="76"/>
      <c r="I223" s="76"/>
      <c r="J223" s="85"/>
      <c r="K223" s="76"/>
      <c r="L223" s="85"/>
      <c r="M223" s="76"/>
      <c r="N223" s="76"/>
      <c r="O223" s="76"/>
      <c r="P223" s="76"/>
      <c r="Q223" s="76"/>
      <c r="R223" s="76"/>
      <c r="S223" s="76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9"/>
      <c r="AE223" s="44"/>
      <c r="AF223" s="80"/>
      <c r="AG223" s="83"/>
      <c r="AH223" s="83"/>
      <c r="AI223" s="83"/>
      <c r="AJ223" s="98"/>
      <c r="AK223" s="83"/>
      <c r="AL223" s="83"/>
      <c r="AM223" s="83"/>
      <c r="AN223" s="83"/>
      <c r="AO223" s="83"/>
      <c r="AP223" s="45"/>
      <c r="AQ223" s="83"/>
      <c r="AR223" s="83"/>
      <c r="AS223" s="45"/>
      <c r="AT223" s="90"/>
      <c r="AU223" s="90"/>
      <c r="AV223" s="90"/>
      <c r="AW223" s="90"/>
      <c r="AX223" s="90"/>
      <c r="AY223" s="83"/>
      <c r="AZ223" s="90"/>
      <c r="BA223" s="90"/>
      <c r="BB223" s="83"/>
      <c r="BC223" s="90"/>
      <c r="BD223" s="90"/>
      <c r="BE223" s="83"/>
      <c r="BF223" s="90"/>
      <c r="BG223" s="83"/>
      <c r="BH223" s="90"/>
      <c r="BI223" s="83"/>
      <c r="BJ223" s="80"/>
    </row>
    <row r="224" spans="1:62" ht="138">
      <c r="A224" s="75"/>
      <c r="B224" s="75"/>
      <c r="C224" s="76"/>
      <c r="D224" s="76"/>
      <c r="E224" s="76"/>
      <c r="F224" s="76"/>
      <c r="G224" s="76"/>
      <c r="H224" s="76"/>
      <c r="I224" s="76"/>
      <c r="J224" s="76"/>
      <c r="K224" s="76"/>
      <c r="L224" s="85"/>
      <c r="M224" s="76"/>
      <c r="N224" s="76"/>
      <c r="O224" s="76"/>
      <c r="P224" s="76"/>
      <c r="Q224" s="76"/>
      <c r="R224" s="76"/>
      <c r="S224" s="76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105" t="s">
        <v>268</v>
      </c>
      <c r="AE224" s="44" t="s">
        <v>236</v>
      </c>
      <c r="AF224" s="80"/>
      <c r="AG224" s="84"/>
      <c r="AH224" s="84"/>
      <c r="AI224" s="84"/>
      <c r="AJ224" s="99"/>
      <c r="AK224" s="84"/>
      <c r="AL224" s="84">
        <f t="shared" si="7"/>
        <v>0</v>
      </c>
      <c r="AM224" s="84"/>
      <c r="AN224" s="84"/>
      <c r="AO224" s="84"/>
      <c r="AP224" s="45">
        <f t="shared" si="8"/>
        <v>0</v>
      </c>
      <c r="AQ224" s="84"/>
      <c r="AR224" s="84"/>
      <c r="AS224" s="45">
        <f t="shared" si="9"/>
        <v>0</v>
      </c>
      <c r="AT224" s="90"/>
      <c r="AU224" s="90"/>
      <c r="AV224" s="90"/>
      <c r="AW224" s="90"/>
      <c r="AX224" s="90"/>
      <c r="AY224" s="84">
        <v>0</v>
      </c>
      <c r="AZ224" s="90"/>
      <c r="BA224" s="90"/>
      <c r="BB224" s="84">
        <v>0</v>
      </c>
      <c r="BC224" s="90"/>
      <c r="BD224" s="90"/>
      <c r="BE224" s="84">
        <v>0</v>
      </c>
      <c r="BF224" s="90"/>
      <c r="BG224" s="84">
        <v>0</v>
      </c>
      <c r="BH224" s="90"/>
      <c r="BI224" s="84">
        <v>0</v>
      </c>
      <c r="BJ224" s="80"/>
    </row>
    <row r="225" spans="1:62" ht="90.75">
      <c r="A225" s="75"/>
      <c r="B225" s="75"/>
      <c r="C225" s="76"/>
      <c r="D225" s="76"/>
      <c r="E225" s="76"/>
      <c r="F225" s="76"/>
      <c r="G225" s="76"/>
      <c r="H225" s="76"/>
      <c r="I225" s="76"/>
      <c r="J225" s="76"/>
      <c r="K225" s="76"/>
      <c r="L225" s="85"/>
      <c r="M225" s="76"/>
      <c r="N225" s="76"/>
      <c r="O225" s="76"/>
      <c r="P225" s="76"/>
      <c r="Q225" s="76"/>
      <c r="R225" s="76"/>
      <c r="S225" s="76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106" t="s">
        <v>107</v>
      </c>
      <c r="AE225" s="44"/>
      <c r="AF225" s="80"/>
      <c r="AG225" s="84"/>
      <c r="AH225" s="84"/>
      <c r="AI225" s="84"/>
      <c r="AJ225" s="99"/>
      <c r="AK225" s="84"/>
      <c r="AL225" s="84"/>
      <c r="AM225" s="84"/>
      <c r="AN225" s="84"/>
      <c r="AO225" s="84"/>
      <c r="AP225" s="45"/>
      <c r="AQ225" s="84"/>
      <c r="AR225" s="84"/>
      <c r="AS225" s="45"/>
      <c r="AT225" s="90"/>
      <c r="AU225" s="90"/>
      <c r="AV225" s="90"/>
      <c r="AW225" s="90"/>
      <c r="AX225" s="90"/>
      <c r="AY225" s="84"/>
      <c r="AZ225" s="90"/>
      <c r="BA225" s="90"/>
      <c r="BB225" s="84"/>
      <c r="BC225" s="90"/>
      <c r="BD225" s="90"/>
      <c r="BE225" s="84"/>
      <c r="BF225" s="90"/>
      <c r="BG225" s="84"/>
      <c r="BH225" s="90"/>
      <c r="BI225" s="84"/>
      <c r="BJ225" s="80"/>
    </row>
    <row r="226" spans="1:62" ht="68.25">
      <c r="A226" s="75"/>
      <c r="B226" s="75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106" t="s">
        <v>386</v>
      </c>
      <c r="AE226" s="46" t="s">
        <v>478</v>
      </c>
      <c r="AF226" s="80"/>
      <c r="AG226" s="83"/>
      <c r="AH226" s="83"/>
      <c r="AI226" s="83"/>
      <c r="AJ226" s="98"/>
      <c r="AK226" s="83"/>
      <c r="AL226" s="83">
        <f t="shared" si="7"/>
        <v>0</v>
      </c>
      <c r="AM226" s="83"/>
      <c r="AN226" s="83"/>
      <c r="AO226" s="83"/>
      <c r="AP226" s="45">
        <f t="shared" si="8"/>
        <v>0</v>
      </c>
      <c r="AQ226" s="83"/>
      <c r="AR226" s="83"/>
      <c r="AS226" s="45">
        <f t="shared" si="9"/>
        <v>0</v>
      </c>
      <c r="AT226" s="90"/>
      <c r="AU226" s="90"/>
      <c r="AV226" s="90"/>
      <c r="AW226" s="90"/>
      <c r="AX226" s="90"/>
      <c r="AY226" s="83">
        <v>0</v>
      </c>
      <c r="AZ226" s="90"/>
      <c r="BA226" s="90"/>
      <c r="BB226" s="83">
        <v>0</v>
      </c>
      <c r="BC226" s="90"/>
      <c r="BD226" s="90"/>
      <c r="BE226" s="83">
        <v>0</v>
      </c>
      <c r="BF226" s="90"/>
      <c r="BG226" s="83">
        <v>0</v>
      </c>
      <c r="BH226" s="90"/>
      <c r="BI226" s="83">
        <v>0</v>
      </c>
      <c r="BJ226" s="80"/>
    </row>
    <row r="227" spans="1:62" ht="147">
      <c r="A227" s="75"/>
      <c r="B227" s="75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108" t="s">
        <v>387</v>
      </c>
      <c r="AE227" s="46" t="s">
        <v>479</v>
      </c>
      <c r="AF227" s="80"/>
      <c r="AG227" s="83"/>
      <c r="AH227" s="83"/>
      <c r="AI227" s="83"/>
      <c r="AJ227" s="98"/>
      <c r="AK227" s="83"/>
      <c r="AL227" s="83">
        <f t="shared" si="7"/>
        <v>0</v>
      </c>
      <c r="AM227" s="83"/>
      <c r="AN227" s="83"/>
      <c r="AO227" s="83"/>
      <c r="AP227" s="45">
        <f t="shared" si="8"/>
        <v>0</v>
      </c>
      <c r="AQ227" s="83"/>
      <c r="AR227" s="83"/>
      <c r="AS227" s="45">
        <f t="shared" si="9"/>
        <v>0</v>
      </c>
      <c r="AT227" s="90"/>
      <c r="AU227" s="90"/>
      <c r="AV227" s="90"/>
      <c r="AW227" s="90"/>
      <c r="AX227" s="90"/>
      <c r="AY227" s="83">
        <v>0</v>
      </c>
      <c r="AZ227" s="90"/>
      <c r="BA227" s="90"/>
      <c r="BB227" s="83">
        <v>0</v>
      </c>
      <c r="BC227" s="90"/>
      <c r="BD227" s="90"/>
      <c r="BE227" s="83">
        <v>0</v>
      </c>
      <c r="BF227" s="90"/>
      <c r="BG227" s="83">
        <v>0</v>
      </c>
      <c r="BH227" s="90"/>
      <c r="BI227" s="83">
        <v>0</v>
      </c>
      <c r="BJ227" s="80"/>
    </row>
    <row r="228" spans="1:62" ht="105">
      <c r="A228" s="75"/>
      <c r="B228" s="75"/>
      <c r="C228" s="76">
        <v>0</v>
      </c>
      <c r="D228" s="76">
        <v>7</v>
      </c>
      <c r="E228" s="76">
        <v>5</v>
      </c>
      <c r="F228" s="76">
        <v>0</v>
      </c>
      <c r="G228" s="76">
        <v>7</v>
      </c>
      <c r="H228" s="76">
        <v>0</v>
      </c>
      <c r="I228" s="76">
        <v>2</v>
      </c>
      <c r="J228" s="85">
        <v>0</v>
      </c>
      <c r="K228" s="76">
        <v>2</v>
      </c>
      <c r="L228" s="85" t="s">
        <v>353</v>
      </c>
      <c r="M228" s="76">
        <v>2</v>
      </c>
      <c r="N228" s="76">
        <v>0</v>
      </c>
      <c r="O228" s="76">
        <v>0</v>
      </c>
      <c r="P228" s="76">
        <v>0</v>
      </c>
      <c r="Q228" s="76">
        <v>6</v>
      </c>
      <c r="R228" s="76">
        <v>1</v>
      </c>
      <c r="S228" s="76">
        <v>1</v>
      </c>
      <c r="T228" s="77">
        <v>2</v>
      </c>
      <c r="U228" s="77">
        <v>4</v>
      </c>
      <c r="V228" s="77">
        <v>1</v>
      </c>
      <c r="W228" s="77"/>
      <c r="X228" s="77"/>
      <c r="Y228" s="77"/>
      <c r="Z228" s="77"/>
      <c r="AA228" s="77"/>
      <c r="AB228" s="77"/>
      <c r="AC228" s="77"/>
      <c r="AD228" s="102" t="s">
        <v>269</v>
      </c>
      <c r="AE228" s="44" t="s">
        <v>207</v>
      </c>
      <c r="AF228" s="80"/>
      <c r="AG228" s="83">
        <v>438448.4</v>
      </c>
      <c r="AH228" s="83">
        <v>471605.2</v>
      </c>
      <c r="AI228" s="83">
        <v>481659</v>
      </c>
      <c r="AJ228" s="98">
        <v>493554.1</v>
      </c>
      <c r="AK228" s="83"/>
      <c r="AL228" s="83">
        <f t="shared" si="7"/>
        <v>493554.1</v>
      </c>
      <c r="AM228" s="83"/>
      <c r="AN228" s="83">
        <f>30333.2+64276.8</f>
        <v>94610</v>
      </c>
      <c r="AO228" s="83"/>
      <c r="AP228" s="45">
        <f>AN228+AO228</f>
        <v>94610</v>
      </c>
      <c r="AQ228" s="83"/>
      <c r="AR228" s="89" t="s">
        <v>234</v>
      </c>
      <c r="AS228" s="45">
        <f t="shared" si="9"/>
        <v>588164.1</v>
      </c>
      <c r="AT228" s="90"/>
      <c r="AU228" s="90"/>
      <c r="AV228" s="90"/>
      <c r="AW228" s="90"/>
      <c r="AX228" s="90"/>
      <c r="AY228" s="83">
        <v>493554.1</v>
      </c>
      <c r="AZ228" s="90"/>
      <c r="BA228" s="90"/>
      <c r="BB228" s="83">
        <v>493554.1</v>
      </c>
      <c r="BC228" s="90"/>
      <c r="BD228" s="90"/>
      <c r="BE228" s="83">
        <v>493554.1</v>
      </c>
      <c r="BF228" s="90"/>
      <c r="BG228" s="83">
        <v>493554.1</v>
      </c>
      <c r="BH228" s="90"/>
      <c r="BI228" s="83">
        <v>493554.1</v>
      </c>
      <c r="BJ228" s="80"/>
    </row>
    <row r="229" spans="1:62" ht="57">
      <c r="A229" s="75"/>
      <c r="B229" s="75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106" t="s">
        <v>388</v>
      </c>
      <c r="AE229" s="46" t="s">
        <v>20</v>
      </c>
      <c r="AF229" s="80"/>
      <c r="AG229" s="83"/>
      <c r="AH229" s="83"/>
      <c r="AI229" s="83"/>
      <c r="AJ229" s="98"/>
      <c r="AK229" s="83"/>
      <c r="AL229" s="83">
        <f t="shared" si="7"/>
        <v>0</v>
      </c>
      <c r="AM229" s="83"/>
      <c r="AN229" s="83"/>
      <c r="AO229" s="83"/>
      <c r="AP229" s="45">
        <f t="shared" si="8"/>
        <v>0</v>
      </c>
      <c r="AQ229" s="83"/>
      <c r="AR229" s="83"/>
      <c r="AS229" s="45">
        <f t="shared" si="9"/>
        <v>0</v>
      </c>
      <c r="AT229" s="90"/>
      <c r="AU229" s="90"/>
      <c r="AV229" s="90"/>
      <c r="AW229" s="90"/>
      <c r="AX229" s="90"/>
      <c r="AY229" s="83">
        <v>0</v>
      </c>
      <c r="AZ229" s="90"/>
      <c r="BA229" s="90"/>
      <c r="BB229" s="83">
        <v>0</v>
      </c>
      <c r="BC229" s="90"/>
      <c r="BD229" s="90"/>
      <c r="BE229" s="83">
        <v>0</v>
      </c>
      <c r="BF229" s="90"/>
      <c r="BG229" s="83">
        <v>0</v>
      </c>
      <c r="BH229" s="90"/>
      <c r="BI229" s="83">
        <v>0</v>
      </c>
      <c r="BJ229" s="80"/>
    </row>
    <row r="230" spans="1:62" ht="36">
      <c r="A230" s="75"/>
      <c r="B230" s="75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9" t="s">
        <v>87</v>
      </c>
      <c r="AE230" s="79" t="s">
        <v>87</v>
      </c>
      <c r="AF230" s="80"/>
      <c r="AG230" s="83"/>
      <c r="AH230" s="83"/>
      <c r="AI230" s="83"/>
      <c r="AJ230" s="98"/>
      <c r="AK230" s="83"/>
      <c r="AL230" s="83">
        <f t="shared" si="7"/>
        <v>0</v>
      </c>
      <c r="AM230" s="83"/>
      <c r="AN230" s="83"/>
      <c r="AO230" s="83"/>
      <c r="AP230" s="45">
        <f t="shared" si="8"/>
        <v>0</v>
      </c>
      <c r="AQ230" s="83"/>
      <c r="AR230" s="83"/>
      <c r="AS230" s="45">
        <f t="shared" si="9"/>
        <v>0</v>
      </c>
      <c r="AT230" s="90"/>
      <c r="AU230" s="90"/>
      <c r="AV230" s="90"/>
      <c r="AW230" s="90"/>
      <c r="AX230" s="90"/>
      <c r="AY230" s="83">
        <v>0</v>
      </c>
      <c r="AZ230" s="90"/>
      <c r="BA230" s="90"/>
      <c r="BB230" s="83">
        <v>0</v>
      </c>
      <c r="BC230" s="90"/>
      <c r="BD230" s="90"/>
      <c r="BE230" s="83">
        <v>0</v>
      </c>
      <c r="BF230" s="90"/>
      <c r="BG230" s="83">
        <v>0</v>
      </c>
      <c r="BH230" s="90"/>
      <c r="BI230" s="83">
        <v>0</v>
      </c>
      <c r="BJ230" s="80"/>
    </row>
    <row r="231" spans="1:62">
      <c r="A231" s="75"/>
      <c r="B231" s="75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46" t="s">
        <v>479</v>
      </c>
      <c r="AE231" s="46" t="s">
        <v>479</v>
      </c>
      <c r="AF231" s="80"/>
      <c r="AG231" s="83"/>
      <c r="AH231" s="83"/>
      <c r="AI231" s="83"/>
      <c r="AJ231" s="98"/>
      <c r="AK231" s="83"/>
      <c r="AL231" s="83">
        <f t="shared" si="7"/>
        <v>0</v>
      </c>
      <c r="AM231" s="83"/>
      <c r="AN231" s="83"/>
      <c r="AO231" s="83"/>
      <c r="AP231" s="45">
        <f t="shared" si="8"/>
        <v>0</v>
      </c>
      <c r="AQ231" s="83"/>
      <c r="AR231" s="83"/>
      <c r="AS231" s="45">
        <f t="shared" si="9"/>
        <v>0</v>
      </c>
      <c r="AT231" s="90"/>
      <c r="AU231" s="90"/>
      <c r="AV231" s="90"/>
      <c r="AW231" s="90"/>
      <c r="AX231" s="90"/>
      <c r="AY231" s="83">
        <v>0</v>
      </c>
      <c r="AZ231" s="90"/>
      <c r="BA231" s="90"/>
      <c r="BB231" s="83">
        <v>0</v>
      </c>
      <c r="BC231" s="90"/>
      <c r="BD231" s="90"/>
      <c r="BE231" s="83">
        <v>0</v>
      </c>
      <c r="BF231" s="90"/>
      <c r="BG231" s="83">
        <v>0</v>
      </c>
      <c r="BH231" s="90"/>
      <c r="BI231" s="83">
        <v>0</v>
      </c>
      <c r="BJ231" s="80"/>
    </row>
    <row r="232" spans="1:62" ht="36">
      <c r="A232" s="75"/>
      <c r="B232" s="75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9" t="s">
        <v>87</v>
      </c>
      <c r="AE232" s="79" t="s">
        <v>87</v>
      </c>
      <c r="AF232" s="80"/>
      <c r="AG232" s="83"/>
      <c r="AH232" s="83"/>
      <c r="AI232" s="83"/>
      <c r="AJ232" s="98"/>
      <c r="AK232" s="83"/>
      <c r="AL232" s="83">
        <f t="shared" si="7"/>
        <v>0</v>
      </c>
      <c r="AM232" s="83"/>
      <c r="AN232" s="83"/>
      <c r="AO232" s="83"/>
      <c r="AP232" s="45">
        <f t="shared" si="8"/>
        <v>0</v>
      </c>
      <c r="AQ232" s="83"/>
      <c r="AR232" s="83"/>
      <c r="AS232" s="45">
        <f t="shared" si="9"/>
        <v>0</v>
      </c>
      <c r="AT232" s="90"/>
      <c r="AU232" s="90"/>
      <c r="AV232" s="90"/>
      <c r="AW232" s="90"/>
      <c r="AX232" s="90"/>
      <c r="AY232" s="83">
        <v>0</v>
      </c>
      <c r="AZ232" s="90"/>
      <c r="BA232" s="90"/>
      <c r="BB232" s="83">
        <v>0</v>
      </c>
      <c r="BC232" s="90"/>
      <c r="BD232" s="90"/>
      <c r="BE232" s="83">
        <v>0</v>
      </c>
      <c r="BF232" s="90"/>
      <c r="BG232" s="83">
        <v>0</v>
      </c>
      <c r="BH232" s="90"/>
      <c r="BI232" s="83">
        <v>0</v>
      </c>
      <c r="BJ232" s="80"/>
    </row>
    <row r="233" spans="1:62" ht="57">
      <c r="A233" s="75"/>
      <c r="B233" s="75"/>
      <c r="C233" s="76">
        <v>0</v>
      </c>
      <c r="D233" s="76">
        <v>7</v>
      </c>
      <c r="E233" s="76">
        <v>5</v>
      </c>
      <c r="F233" s="76">
        <v>0</v>
      </c>
      <c r="G233" s="76">
        <v>7</v>
      </c>
      <c r="H233" s="76">
        <v>0</v>
      </c>
      <c r="I233" s="76">
        <v>2</v>
      </c>
      <c r="J233" s="76">
        <v>0</v>
      </c>
      <c r="K233" s="76">
        <v>2</v>
      </c>
      <c r="L233" s="85" t="s">
        <v>353</v>
      </c>
      <c r="M233" s="76">
        <v>3</v>
      </c>
      <c r="N233" s="76">
        <v>0</v>
      </c>
      <c r="O233" s="76">
        <v>0</v>
      </c>
      <c r="P233" s="76">
        <v>0</v>
      </c>
      <c r="Q233" s="76">
        <v>6</v>
      </c>
      <c r="R233" s="76">
        <v>1</v>
      </c>
      <c r="S233" s="76">
        <v>2</v>
      </c>
      <c r="T233" s="77">
        <v>2</v>
      </c>
      <c r="U233" s="77">
        <v>4</v>
      </c>
      <c r="V233" s="77">
        <v>1</v>
      </c>
      <c r="W233" s="77"/>
      <c r="X233" s="77"/>
      <c r="Y233" s="77"/>
      <c r="Z233" s="77"/>
      <c r="AA233" s="77"/>
      <c r="AB233" s="77"/>
      <c r="AC233" s="77"/>
      <c r="AD233" s="102" t="s">
        <v>270</v>
      </c>
      <c r="AE233" s="44" t="s">
        <v>208</v>
      </c>
      <c r="AF233" s="80"/>
      <c r="AG233" s="83">
        <v>0</v>
      </c>
      <c r="AH233" s="83">
        <v>9970.2999999999993</v>
      </c>
      <c r="AI233" s="83">
        <v>29288</v>
      </c>
      <c r="AJ233" s="98">
        <v>10558.5</v>
      </c>
      <c r="AK233" s="83"/>
      <c r="AL233" s="83">
        <f t="shared" si="7"/>
        <v>10558.5</v>
      </c>
      <c r="AM233" s="83"/>
      <c r="AN233" s="83">
        <v>0</v>
      </c>
      <c r="AO233" s="83"/>
      <c r="AP233" s="45">
        <f t="shared" si="8"/>
        <v>0</v>
      </c>
      <c r="AQ233" s="83"/>
      <c r="AR233" s="83"/>
      <c r="AS233" s="45">
        <f t="shared" si="9"/>
        <v>10558.5</v>
      </c>
      <c r="AT233" s="90"/>
      <c r="AU233" s="90"/>
      <c r="AV233" s="90"/>
      <c r="AW233" s="90"/>
      <c r="AX233" s="90"/>
      <c r="AY233" s="83">
        <v>10558.5</v>
      </c>
      <c r="AZ233" s="90"/>
      <c r="BA233" s="90"/>
      <c r="BB233" s="83">
        <v>10558.5</v>
      </c>
      <c r="BC233" s="90"/>
      <c r="BD233" s="90"/>
      <c r="BE233" s="83">
        <v>10558.5</v>
      </c>
      <c r="BF233" s="90"/>
      <c r="BG233" s="83">
        <v>10558.5</v>
      </c>
      <c r="BH233" s="90"/>
      <c r="BI233" s="83">
        <v>10558.5</v>
      </c>
      <c r="BJ233" s="80"/>
    </row>
    <row r="234" spans="1:62" ht="102">
      <c r="A234" s="75"/>
      <c r="B234" s="75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107" t="s">
        <v>203</v>
      </c>
      <c r="AE234" s="46" t="s">
        <v>20</v>
      </c>
      <c r="AF234" s="80"/>
      <c r="AG234" s="83"/>
      <c r="AH234" s="83"/>
      <c r="AI234" s="83"/>
      <c r="AJ234" s="98"/>
      <c r="AK234" s="83"/>
      <c r="AL234" s="83">
        <f t="shared" si="7"/>
        <v>0</v>
      </c>
      <c r="AM234" s="83"/>
      <c r="AN234" s="83"/>
      <c r="AO234" s="83"/>
      <c r="AP234" s="45">
        <f t="shared" si="8"/>
        <v>0</v>
      </c>
      <c r="AQ234" s="83"/>
      <c r="AR234" s="83"/>
      <c r="AS234" s="45">
        <f t="shared" si="9"/>
        <v>0</v>
      </c>
      <c r="AT234" s="90"/>
      <c r="AU234" s="90"/>
      <c r="AV234" s="90"/>
      <c r="AW234" s="90"/>
      <c r="AX234" s="90"/>
      <c r="AY234" s="83">
        <v>0</v>
      </c>
      <c r="AZ234" s="90"/>
      <c r="BA234" s="90"/>
      <c r="BB234" s="83">
        <v>0</v>
      </c>
      <c r="BC234" s="90"/>
      <c r="BD234" s="90"/>
      <c r="BE234" s="83">
        <v>0</v>
      </c>
      <c r="BF234" s="90"/>
      <c r="BG234" s="83">
        <v>0</v>
      </c>
      <c r="BH234" s="90"/>
      <c r="BI234" s="83">
        <v>0</v>
      </c>
      <c r="BJ234" s="80"/>
    </row>
    <row r="235" spans="1:62" ht="36">
      <c r="A235" s="75"/>
      <c r="B235" s="75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9" t="s">
        <v>87</v>
      </c>
      <c r="AE235" s="79" t="s">
        <v>87</v>
      </c>
      <c r="AF235" s="80"/>
      <c r="AG235" s="83"/>
      <c r="AH235" s="83"/>
      <c r="AI235" s="83"/>
      <c r="AJ235" s="98"/>
      <c r="AK235" s="83"/>
      <c r="AL235" s="83">
        <f t="shared" si="7"/>
        <v>0</v>
      </c>
      <c r="AM235" s="83"/>
      <c r="AN235" s="83"/>
      <c r="AO235" s="83"/>
      <c r="AP235" s="45">
        <f t="shared" si="8"/>
        <v>0</v>
      </c>
      <c r="AQ235" s="83"/>
      <c r="AR235" s="83"/>
      <c r="AS235" s="45">
        <f t="shared" si="9"/>
        <v>0</v>
      </c>
      <c r="AT235" s="90"/>
      <c r="AU235" s="90"/>
      <c r="AV235" s="90"/>
      <c r="AW235" s="90"/>
      <c r="AX235" s="90"/>
      <c r="AY235" s="83">
        <v>0</v>
      </c>
      <c r="AZ235" s="90"/>
      <c r="BA235" s="90"/>
      <c r="BB235" s="83">
        <v>0</v>
      </c>
      <c r="BC235" s="90"/>
      <c r="BD235" s="90"/>
      <c r="BE235" s="83">
        <v>0</v>
      </c>
      <c r="BF235" s="90"/>
      <c r="BG235" s="83">
        <v>0</v>
      </c>
      <c r="BH235" s="90"/>
      <c r="BI235" s="83">
        <v>0</v>
      </c>
      <c r="BJ235" s="80"/>
    </row>
    <row r="236" spans="1:62">
      <c r="A236" s="75"/>
      <c r="B236" s="75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46" t="s">
        <v>479</v>
      </c>
      <c r="AE236" s="46" t="s">
        <v>479</v>
      </c>
      <c r="AF236" s="80"/>
      <c r="AG236" s="83"/>
      <c r="AH236" s="83"/>
      <c r="AI236" s="83"/>
      <c r="AJ236" s="98"/>
      <c r="AK236" s="83"/>
      <c r="AL236" s="83">
        <f t="shared" si="7"/>
        <v>0</v>
      </c>
      <c r="AM236" s="83"/>
      <c r="AN236" s="83"/>
      <c r="AO236" s="83"/>
      <c r="AP236" s="45">
        <f t="shared" si="8"/>
        <v>0</v>
      </c>
      <c r="AQ236" s="83"/>
      <c r="AR236" s="83"/>
      <c r="AS236" s="45">
        <f t="shared" si="9"/>
        <v>0</v>
      </c>
      <c r="AT236" s="90"/>
      <c r="AU236" s="90"/>
      <c r="AV236" s="90"/>
      <c r="AW236" s="90"/>
      <c r="AX236" s="90"/>
      <c r="AY236" s="83">
        <v>0</v>
      </c>
      <c r="AZ236" s="90"/>
      <c r="BA236" s="90"/>
      <c r="BB236" s="83">
        <v>0</v>
      </c>
      <c r="BC236" s="90"/>
      <c r="BD236" s="90"/>
      <c r="BE236" s="83">
        <v>0</v>
      </c>
      <c r="BF236" s="90"/>
      <c r="BG236" s="83">
        <v>0</v>
      </c>
      <c r="BH236" s="90"/>
      <c r="BI236" s="83">
        <v>0</v>
      </c>
      <c r="BJ236" s="80"/>
    </row>
    <row r="237" spans="1:62" ht="36">
      <c r="A237" s="75"/>
      <c r="B237" s="75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9" t="s">
        <v>87</v>
      </c>
      <c r="AE237" s="79" t="s">
        <v>87</v>
      </c>
      <c r="AF237" s="80"/>
      <c r="AG237" s="83"/>
      <c r="AH237" s="83"/>
      <c r="AI237" s="83"/>
      <c r="AJ237" s="98"/>
      <c r="AK237" s="83"/>
      <c r="AL237" s="83">
        <f t="shared" si="7"/>
        <v>0</v>
      </c>
      <c r="AM237" s="83"/>
      <c r="AN237" s="83"/>
      <c r="AO237" s="83"/>
      <c r="AP237" s="45">
        <f t="shared" si="8"/>
        <v>0</v>
      </c>
      <c r="AQ237" s="83"/>
      <c r="AR237" s="83"/>
      <c r="AS237" s="45">
        <f t="shared" si="9"/>
        <v>0</v>
      </c>
      <c r="AT237" s="90"/>
      <c r="AU237" s="90"/>
      <c r="AV237" s="90"/>
      <c r="AW237" s="90"/>
      <c r="AX237" s="90"/>
      <c r="AY237" s="83">
        <v>0</v>
      </c>
      <c r="AZ237" s="90"/>
      <c r="BA237" s="90"/>
      <c r="BB237" s="83">
        <v>0</v>
      </c>
      <c r="BC237" s="90"/>
      <c r="BD237" s="90"/>
      <c r="BE237" s="83">
        <v>0</v>
      </c>
      <c r="BF237" s="90"/>
      <c r="BG237" s="83">
        <v>0</v>
      </c>
      <c r="BH237" s="90"/>
      <c r="BI237" s="83">
        <v>0</v>
      </c>
      <c r="BJ237" s="80"/>
    </row>
    <row r="238" spans="1:62" ht="79.5">
      <c r="A238" s="75"/>
      <c r="B238" s="75"/>
      <c r="C238" s="76">
        <v>0</v>
      </c>
      <c r="D238" s="76">
        <v>7</v>
      </c>
      <c r="E238" s="76">
        <v>5</v>
      </c>
      <c r="F238" s="76">
        <v>0</v>
      </c>
      <c r="G238" s="76">
        <v>7</v>
      </c>
      <c r="H238" s="76">
        <v>0</v>
      </c>
      <c r="I238" s="76">
        <v>2</v>
      </c>
      <c r="J238" s="76">
        <v>4</v>
      </c>
      <c r="K238" s="76">
        <v>3</v>
      </c>
      <c r="L238" s="76">
        <v>6</v>
      </c>
      <c r="M238" s="76">
        <v>2</v>
      </c>
      <c r="N238" s="76">
        <v>1</v>
      </c>
      <c r="O238" s="76">
        <v>0</v>
      </c>
      <c r="P238" s="76">
        <v>0</v>
      </c>
      <c r="Q238" s="76">
        <v>6</v>
      </c>
      <c r="R238" s="76">
        <v>1</v>
      </c>
      <c r="S238" s="76">
        <v>2</v>
      </c>
      <c r="T238" s="77">
        <v>2</v>
      </c>
      <c r="U238" s="77">
        <v>4</v>
      </c>
      <c r="V238" s="77">
        <v>1</v>
      </c>
      <c r="W238" s="77"/>
      <c r="X238" s="77"/>
      <c r="Y238" s="77"/>
      <c r="Z238" s="77"/>
      <c r="AA238" s="77"/>
      <c r="AB238" s="77"/>
      <c r="AC238" s="77"/>
      <c r="AD238" s="102" t="s">
        <v>271</v>
      </c>
      <c r="AE238" s="44" t="s">
        <v>562</v>
      </c>
      <c r="AF238" s="80"/>
      <c r="AG238" s="83">
        <v>0</v>
      </c>
      <c r="AH238" s="83">
        <v>0</v>
      </c>
      <c r="AI238" s="83">
        <v>2639.7</v>
      </c>
      <c r="AJ238" s="98">
        <v>0</v>
      </c>
      <c r="AK238" s="83"/>
      <c r="AL238" s="83">
        <f t="shared" si="7"/>
        <v>0</v>
      </c>
      <c r="AM238" s="83"/>
      <c r="AN238" s="83">
        <v>0</v>
      </c>
      <c r="AO238" s="83"/>
      <c r="AP238" s="45">
        <f t="shared" si="8"/>
        <v>0</v>
      </c>
      <c r="AQ238" s="83"/>
      <c r="AR238" s="83"/>
      <c r="AS238" s="45">
        <f t="shared" si="9"/>
        <v>0</v>
      </c>
      <c r="AT238" s="90"/>
      <c r="AU238" s="90"/>
      <c r="AV238" s="90"/>
      <c r="AW238" s="90"/>
      <c r="AX238" s="90"/>
      <c r="AY238" s="83">
        <v>0</v>
      </c>
      <c r="AZ238" s="90"/>
      <c r="BA238" s="90"/>
      <c r="BB238" s="83">
        <v>0</v>
      </c>
      <c r="BC238" s="90"/>
      <c r="BD238" s="90"/>
      <c r="BE238" s="83">
        <v>0</v>
      </c>
      <c r="BF238" s="90"/>
      <c r="BG238" s="83">
        <v>0</v>
      </c>
      <c r="BH238" s="90"/>
      <c r="BI238" s="83">
        <v>0</v>
      </c>
      <c r="BJ238" s="80"/>
    </row>
    <row r="239" spans="1:62" ht="79.5">
      <c r="A239" s="75"/>
      <c r="B239" s="75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106" t="s">
        <v>389</v>
      </c>
      <c r="AE239" s="46" t="s">
        <v>20</v>
      </c>
      <c r="AF239" s="80"/>
      <c r="AG239" s="83"/>
      <c r="AH239" s="83"/>
      <c r="AI239" s="83"/>
      <c r="AJ239" s="98"/>
      <c r="AK239" s="83"/>
      <c r="AL239" s="83">
        <f t="shared" si="7"/>
        <v>0</v>
      </c>
      <c r="AM239" s="83"/>
      <c r="AN239" s="83"/>
      <c r="AO239" s="83"/>
      <c r="AP239" s="45">
        <f t="shared" si="8"/>
        <v>0</v>
      </c>
      <c r="AQ239" s="83"/>
      <c r="AR239" s="83"/>
      <c r="AS239" s="45">
        <f t="shared" si="9"/>
        <v>0</v>
      </c>
      <c r="AT239" s="90"/>
      <c r="AU239" s="90"/>
      <c r="AV239" s="90"/>
      <c r="AW239" s="90"/>
      <c r="AX239" s="90"/>
      <c r="AY239" s="83">
        <v>0</v>
      </c>
      <c r="AZ239" s="90"/>
      <c r="BA239" s="90"/>
      <c r="BB239" s="83">
        <v>0</v>
      </c>
      <c r="BC239" s="90"/>
      <c r="BD239" s="90"/>
      <c r="BE239" s="83">
        <v>0</v>
      </c>
      <c r="BF239" s="90"/>
      <c r="BG239" s="83">
        <v>0</v>
      </c>
      <c r="BH239" s="90"/>
      <c r="BI239" s="83">
        <v>0</v>
      </c>
      <c r="BJ239" s="80"/>
    </row>
    <row r="240" spans="1:62" ht="36">
      <c r="A240" s="75"/>
      <c r="B240" s="75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9" t="s">
        <v>87</v>
      </c>
      <c r="AE240" s="79" t="s">
        <v>87</v>
      </c>
      <c r="AF240" s="80"/>
      <c r="AG240" s="83"/>
      <c r="AH240" s="83"/>
      <c r="AI240" s="83"/>
      <c r="AJ240" s="98"/>
      <c r="AK240" s="83"/>
      <c r="AL240" s="83">
        <f t="shared" si="7"/>
        <v>0</v>
      </c>
      <c r="AM240" s="83"/>
      <c r="AN240" s="83"/>
      <c r="AO240" s="83"/>
      <c r="AP240" s="45">
        <f t="shared" si="8"/>
        <v>0</v>
      </c>
      <c r="AQ240" s="83"/>
      <c r="AR240" s="83"/>
      <c r="AS240" s="45">
        <f t="shared" si="9"/>
        <v>0</v>
      </c>
      <c r="AT240" s="90"/>
      <c r="AU240" s="90"/>
      <c r="AV240" s="90"/>
      <c r="AW240" s="90"/>
      <c r="AX240" s="90"/>
      <c r="AY240" s="83">
        <v>0</v>
      </c>
      <c r="AZ240" s="90"/>
      <c r="BA240" s="90"/>
      <c r="BB240" s="83">
        <v>0</v>
      </c>
      <c r="BC240" s="90"/>
      <c r="BD240" s="90"/>
      <c r="BE240" s="83">
        <v>0</v>
      </c>
      <c r="BF240" s="90"/>
      <c r="BG240" s="83">
        <v>0</v>
      </c>
      <c r="BH240" s="90"/>
      <c r="BI240" s="83">
        <v>0</v>
      </c>
      <c r="BJ240" s="80"/>
    </row>
    <row r="241" spans="1:62">
      <c r="A241" s="75"/>
      <c r="B241" s="75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46" t="s">
        <v>479</v>
      </c>
      <c r="AE241" s="46" t="s">
        <v>479</v>
      </c>
      <c r="AF241" s="80"/>
      <c r="AG241" s="83"/>
      <c r="AH241" s="83"/>
      <c r="AI241" s="83"/>
      <c r="AJ241" s="98"/>
      <c r="AK241" s="83"/>
      <c r="AL241" s="83">
        <f t="shared" si="7"/>
        <v>0</v>
      </c>
      <c r="AM241" s="83"/>
      <c r="AN241" s="83"/>
      <c r="AO241" s="83"/>
      <c r="AP241" s="45">
        <f t="shared" si="8"/>
        <v>0</v>
      </c>
      <c r="AQ241" s="83"/>
      <c r="AR241" s="83"/>
      <c r="AS241" s="45">
        <f t="shared" si="9"/>
        <v>0</v>
      </c>
      <c r="AT241" s="90"/>
      <c r="AU241" s="90"/>
      <c r="AV241" s="90"/>
      <c r="AW241" s="90"/>
      <c r="AX241" s="90"/>
      <c r="AY241" s="83">
        <v>0</v>
      </c>
      <c r="AZ241" s="90"/>
      <c r="BA241" s="90"/>
      <c r="BB241" s="83">
        <v>0</v>
      </c>
      <c r="BC241" s="90"/>
      <c r="BD241" s="90"/>
      <c r="BE241" s="83">
        <v>0</v>
      </c>
      <c r="BF241" s="90"/>
      <c r="BG241" s="83">
        <v>0</v>
      </c>
      <c r="BH241" s="90"/>
      <c r="BI241" s="83">
        <v>0</v>
      </c>
      <c r="BJ241" s="80"/>
    </row>
    <row r="242" spans="1:62" ht="36">
      <c r="A242" s="75"/>
      <c r="B242" s="75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9" t="s">
        <v>87</v>
      </c>
      <c r="AE242" s="79" t="s">
        <v>87</v>
      </c>
      <c r="AF242" s="80"/>
      <c r="AG242" s="83"/>
      <c r="AH242" s="83"/>
      <c r="AI242" s="83"/>
      <c r="AJ242" s="98"/>
      <c r="AK242" s="83"/>
      <c r="AL242" s="83">
        <f t="shared" si="7"/>
        <v>0</v>
      </c>
      <c r="AM242" s="83"/>
      <c r="AN242" s="83"/>
      <c r="AO242" s="83"/>
      <c r="AP242" s="45">
        <f t="shared" si="8"/>
        <v>0</v>
      </c>
      <c r="AQ242" s="83"/>
      <c r="AR242" s="83"/>
      <c r="AS242" s="45">
        <f t="shared" si="9"/>
        <v>0</v>
      </c>
      <c r="AT242" s="90"/>
      <c r="AU242" s="90"/>
      <c r="AV242" s="90"/>
      <c r="AW242" s="90"/>
      <c r="AX242" s="90"/>
      <c r="AY242" s="83">
        <v>0</v>
      </c>
      <c r="AZ242" s="90"/>
      <c r="BA242" s="90"/>
      <c r="BB242" s="83">
        <v>0</v>
      </c>
      <c r="BC242" s="90"/>
      <c r="BD242" s="90"/>
      <c r="BE242" s="83">
        <v>0</v>
      </c>
      <c r="BF242" s="90"/>
      <c r="BG242" s="83">
        <v>0</v>
      </c>
      <c r="BH242" s="90"/>
      <c r="BI242" s="83">
        <v>0</v>
      </c>
      <c r="BJ242" s="80"/>
    </row>
    <row r="243" spans="1:62" ht="90.75">
      <c r="A243" s="75"/>
      <c r="B243" s="75"/>
      <c r="C243" s="76">
        <v>0</v>
      </c>
      <c r="D243" s="76">
        <v>7</v>
      </c>
      <c r="E243" s="76">
        <v>5</v>
      </c>
      <c r="F243" s="76">
        <v>0</v>
      </c>
      <c r="G243" s="76">
        <v>7</v>
      </c>
      <c r="H243" s="76">
        <v>0</v>
      </c>
      <c r="I243" s="76">
        <v>9</v>
      </c>
      <c r="J243" s="76">
        <v>0</v>
      </c>
      <c r="K243" s="76">
        <v>2</v>
      </c>
      <c r="L243" s="85" t="s">
        <v>353</v>
      </c>
      <c r="M243" s="76">
        <v>2</v>
      </c>
      <c r="N243" s="76">
        <v>0</v>
      </c>
      <c r="O243" s="76">
        <v>0</v>
      </c>
      <c r="P243" s="76">
        <v>0</v>
      </c>
      <c r="Q243" s="76">
        <v>6</v>
      </c>
      <c r="R243" s="76">
        <v>1</v>
      </c>
      <c r="S243" s="76">
        <v>1</v>
      </c>
      <c r="T243" s="77">
        <v>2</v>
      </c>
      <c r="U243" s="77">
        <v>4</v>
      </c>
      <c r="V243" s="77">
        <v>1</v>
      </c>
      <c r="W243" s="77"/>
      <c r="X243" s="77"/>
      <c r="Y243" s="77"/>
      <c r="Z243" s="77"/>
      <c r="AA243" s="77"/>
      <c r="AB243" s="77"/>
      <c r="AC243" s="77"/>
      <c r="AD243" s="102" t="s">
        <v>133</v>
      </c>
      <c r="AE243" s="44" t="s">
        <v>563</v>
      </c>
      <c r="AF243" s="80"/>
      <c r="AG243" s="83">
        <v>6837.5</v>
      </c>
      <c r="AH243" s="83">
        <v>6963.3</v>
      </c>
      <c r="AI243" s="83">
        <v>6963.3</v>
      </c>
      <c r="AJ243" s="98">
        <v>7034.9</v>
      </c>
      <c r="AK243" s="83"/>
      <c r="AL243" s="83">
        <f t="shared" si="7"/>
        <v>7034.9</v>
      </c>
      <c r="AM243" s="83"/>
      <c r="AN243" s="83">
        <v>0</v>
      </c>
      <c r="AO243" s="83"/>
      <c r="AP243" s="45">
        <f t="shared" si="8"/>
        <v>0</v>
      </c>
      <c r="AQ243" s="83"/>
      <c r="AR243" s="83"/>
      <c r="AS243" s="45">
        <f t="shared" si="9"/>
        <v>7034.9</v>
      </c>
      <c r="AT243" s="90"/>
      <c r="AU243" s="90"/>
      <c r="AV243" s="90"/>
      <c r="AW243" s="90"/>
      <c r="AX243" s="90"/>
      <c r="AY243" s="83">
        <v>7034.9</v>
      </c>
      <c r="AZ243" s="90"/>
      <c r="BA243" s="90"/>
      <c r="BB243" s="83">
        <v>7034.9</v>
      </c>
      <c r="BC243" s="90"/>
      <c r="BD243" s="90"/>
      <c r="BE243" s="83">
        <v>7034.9</v>
      </c>
      <c r="BF243" s="90"/>
      <c r="BG243" s="83">
        <v>7034.9</v>
      </c>
      <c r="BH243" s="90"/>
      <c r="BI243" s="83">
        <v>7034.9</v>
      </c>
      <c r="BJ243" s="80"/>
    </row>
    <row r="244" spans="1:62" ht="68.25">
      <c r="A244" s="75"/>
      <c r="B244" s="75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106" t="s">
        <v>134</v>
      </c>
      <c r="AE244" s="46" t="s">
        <v>20</v>
      </c>
      <c r="AF244" s="80"/>
      <c r="AG244" s="83"/>
      <c r="AH244" s="83"/>
      <c r="AI244" s="83"/>
      <c r="AJ244" s="98"/>
      <c r="AK244" s="83"/>
      <c r="AL244" s="83">
        <f t="shared" si="7"/>
        <v>0</v>
      </c>
      <c r="AM244" s="83"/>
      <c r="AN244" s="83"/>
      <c r="AO244" s="83"/>
      <c r="AP244" s="45">
        <f t="shared" si="8"/>
        <v>0</v>
      </c>
      <c r="AQ244" s="83"/>
      <c r="AR244" s="83"/>
      <c r="AS244" s="45">
        <f t="shared" si="9"/>
        <v>0</v>
      </c>
      <c r="AT244" s="90"/>
      <c r="AU244" s="90"/>
      <c r="AV244" s="90"/>
      <c r="AW244" s="90"/>
      <c r="AX244" s="90"/>
      <c r="AY244" s="83">
        <v>0</v>
      </c>
      <c r="AZ244" s="90"/>
      <c r="BA244" s="90"/>
      <c r="BB244" s="83">
        <v>0</v>
      </c>
      <c r="BC244" s="90"/>
      <c r="BD244" s="90"/>
      <c r="BE244" s="83">
        <v>0</v>
      </c>
      <c r="BF244" s="90"/>
      <c r="BG244" s="83">
        <v>0</v>
      </c>
      <c r="BH244" s="90"/>
      <c r="BI244" s="83">
        <v>0</v>
      </c>
      <c r="BJ244" s="80"/>
    </row>
    <row r="245" spans="1:62" ht="36">
      <c r="A245" s="75"/>
      <c r="B245" s="75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9" t="s">
        <v>87</v>
      </c>
      <c r="AE245" s="79" t="s">
        <v>87</v>
      </c>
      <c r="AF245" s="80"/>
      <c r="AG245" s="83"/>
      <c r="AH245" s="83"/>
      <c r="AI245" s="83"/>
      <c r="AJ245" s="98"/>
      <c r="AK245" s="83"/>
      <c r="AL245" s="83">
        <f t="shared" si="7"/>
        <v>0</v>
      </c>
      <c r="AM245" s="83"/>
      <c r="AN245" s="83"/>
      <c r="AO245" s="83"/>
      <c r="AP245" s="45">
        <f t="shared" si="8"/>
        <v>0</v>
      </c>
      <c r="AQ245" s="83"/>
      <c r="AR245" s="83"/>
      <c r="AS245" s="45">
        <f t="shared" si="9"/>
        <v>0</v>
      </c>
      <c r="AT245" s="90"/>
      <c r="AU245" s="90"/>
      <c r="AV245" s="90"/>
      <c r="AW245" s="90"/>
      <c r="AX245" s="90"/>
      <c r="AY245" s="83">
        <v>0</v>
      </c>
      <c r="AZ245" s="90"/>
      <c r="BA245" s="90"/>
      <c r="BB245" s="83">
        <v>0</v>
      </c>
      <c r="BC245" s="90"/>
      <c r="BD245" s="90"/>
      <c r="BE245" s="83">
        <v>0</v>
      </c>
      <c r="BF245" s="90"/>
      <c r="BG245" s="83">
        <v>0</v>
      </c>
      <c r="BH245" s="90"/>
      <c r="BI245" s="83">
        <v>0</v>
      </c>
      <c r="BJ245" s="80"/>
    </row>
    <row r="246" spans="1:62" ht="72">
      <c r="A246" s="75"/>
      <c r="B246" s="75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151" t="s">
        <v>106</v>
      </c>
      <c r="AE246" s="79"/>
      <c r="AF246" s="80"/>
      <c r="AG246" s="83"/>
      <c r="AH246" s="83"/>
      <c r="AI246" s="83"/>
      <c r="AJ246" s="98"/>
      <c r="AK246" s="83"/>
      <c r="AL246" s="83"/>
      <c r="AM246" s="83"/>
      <c r="AN246" s="83"/>
      <c r="AO246" s="83"/>
      <c r="AP246" s="45"/>
      <c r="AQ246" s="83"/>
      <c r="AR246" s="83"/>
      <c r="AS246" s="45"/>
      <c r="AT246" s="90"/>
      <c r="AU246" s="90"/>
      <c r="AV246" s="90"/>
      <c r="AW246" s="90"/>
      <c r="AX246" s="90"/>
      <c r="AY246" s="83"/>
      <c r="AZ246" s="90"/>
      <c r="BA246" s="90"/>
      <c r="BB246" s="83"/>
      <c r="BC246" s="90"/>
      <c r="BD246" s="90"/>
      <c r="BE246" s="83"/>
      <c r="BF246" s="90"/>
      <c r="BG246" s="83"/>
      <c r="BH246" s="90"/>
      <c r="BI246" s="83"/>
      <c r="BJ246" s="80"/>
    </row>
    <row r="247" spans="1:62" ht="36">
      <c r="A247" s="75"/>
      <c r="B247" s="75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9" t="s">
        <v>87</v>
      </c>
      <c r="AE247" s="79"/>
      <c r="AF247" s="80"/>
      <c r="AG247" s="83"/>
      <c r="AH247" s="83"/>
      <c r="AI247" s="83"/>
      <c r="AJ247" s="98"/>
      <c r="AK247" s="83"/>
      <c r="AL247" s="83"/>
      <c r="AM247" s="83"/>
      <c r="AN247" s="83"/>
      <c r="AO247" s="83"/>
      <c r="AP247" s="45"/>
      <c r="AQ247" s="83"/>
      <c r="AR247" s="83"/>
      <c r="AS247" s="45"/>
      <c r="AT247" s="90"/>
      <c r="AU247" s="90"/>
      <c r="AV247" s="90"/>
      <c r="AW247" s="90"/>
      <c r="AX247" s="90"/>
      <c r="AY247" s="83"/>
      <c r="AZ247" s="90"/>
      <c r="BA247" s="90"/>
      <c r="BB247" s="83"/>
      <c r="BC247" s="90"/>
      <c r="BD247" s="90"/>
      <c r="BE247" s="83"/>
      <c r="BF247" s="90"/>
      <c r="BG247" s="83"/>
      <c r="BH247" s="90"/>
      <c r="BI247" s="83"/>
      <c r="BJ247" s="80"/>
    </row>
    <row r="248" spans="1:62" ht="45.75">
      <c r="A248" s="75"/>
      <c r="B248" s="75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106" t="s">
        <v>313</v>
      </c>
      <c r="AE248" s="46" t="s">
        <v>479</v>
      </c>
      <c r="AF248" s="80"/>
      <c r="AG248" s="83"/>
      <c r="AH248" s="83"/>
      <c r="AI248" s="83"/>
      <c r="AJ248" s="98"/>
      <c r="AK248" s="83"/>
      <c r="AL248" s="83">
        <f t="shared" si="7"/>
        <v>0</v>
      </c>
      <c r="AM248" s="83"/>
      <c r="AN248" s="83"/>
      <c r="AO248" s="83"/>
      <c r="AP248" s="45">
        <f t="shared" si="8"/>
        <v>0</v>
      </c>
      <c r="AQ248" s="83"/>
      <c r="AR248" s="83"/>
      <c r="AS248" s="45">
        <f t="shared" si="9"/>
        <v>0</v>
      </c>
      <c r="AT248" s="90"/>
      <c r="AU248" s="90"/>
      <c r="AV248" s="90"/>
      <c r="AW248" s="90"/>
      <c r="AX248" s="90"/>
      <c r="AY248" s="83">
        <v>0</v>
      </c>
      <c r="AZ248" s="90"/>
      <c r="BA248" s="90"/>
      <c r="BB248" s="83">
        <v>0</v>
      </c>
      <c r="BC248" s="90"/>
      <c r="BD248" s="90"/>
      <c r="BE248" s="83">
        <v>0</v>
      </c>
      <c r="BF248" s="90"/>
      <c r="BG248" s="83">
        <v>0</v>
      </c>
      <c r="BH248" s="90"/>
      <c r="BI248" s="83">
        <v>0</v>
      </c>
      <c r="BJ248" s="80"/>
    </row>
    <row r="249" spans="1:62" ht="36">
      <c r="A249" s="75"/>
      <c r="B249" s="75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9" t="s">
        <v>87</v>
      </c>
      <c r="AE249" s="79" t="s">
        <v>87</v>
      </c>
      <c r="AF249" s="80"/>
      <c r="AG249" s="83"/>
      <c r="AH249" s="83"/>
      <c r="AI249" s="83"/>
      <c r="AJ249" s="98"/>
      <c r="AK249" s="83"/>
      <c r="AL249" s="83">
        <f t="shared" si="7"/>
        <v>0</v>
      </c>
      <c r="AM249" s="83"/>
      <c r="AN249" s="83"/>
      <c r="AO249" s="83"/>
      <c r="AP249" s="45">
        <f t="shared" si="8"/>
        <v>0</v>
      </c>
      <c r="AQ249" s="83"/>
      <c r="AR249" s="83"/>
      <c r="AS249" s="45">
        <f t="shared" si="9"/>
        <v>0</v>
      </c>
      <c r="AT249" s="90"/>
      <c r="AU249" s="90"/>
      <c r="AV249" s="90"/>
      <c r="AW249" s="90"/>
      <c r="AX249" s="90"/>
      <c r="AY249" s="83">
        <v>0</v>
      </c>
      <c r="AZ249" s="90"/>
      <c r="BA249" s="90"/>
      <c r="BB249" s="83">
        <v>0</v>
      </c>
      <c r="BC249" s="90"/>
      <c r="BD249" s="90"/>
      <c r="BE249" s="83">
        <v>0</v>
      </c>
      <c r="BF249" s="90"/>
      <c r="BG249" s="83">
        <v>0</v>
      </c>
      <c r="BH249" s="90"/>
      <c r="BI249" s="83">
        <v>0</v>
      </c>
      <c r="BJ249" s="80"/>
    </row>
    <row r="250" spans="1:62" ht="79.5">
      <c r="A250" s="75"/>
      <c r="B250" s="75"/>
      <c r="C250" s="76">
        <v>0</v>
      </c>
      <c r="D250" s="76">
        <v>7</v>
      </c>
      <c r="E250" s="76">
        <v>5</v>
      </c>
      <c r="F250" s="76">
        <v>0</v>
      </c>
      <c r="G250" s="76">
        <v>7</v>
      </c>
      <c r="H250" s="76">
        <v>0</v>
      </c>
      <c r="I250" s="76">
        <v>2</v>
      </c>
      <c r="J250" s="76">
        <v>4</v>
      </c>
      <c r="K250" s="76">
        <v>3</v>
      </c>
      <c r="L250" s="76">
        <v>6</v>
      </c>
      <c r="M250" s="76">
        <v>2</v>
      </c>
      <c r="N250" s="76">
        <v>1</v>
      </c>
      <c r="O250" s="76">
        <v>0</v>
      </c>
      <c r="P250" s="76">
        <v>0</v>
      </c>
      <c r="Q250" s="76">
        <v>6</v>
      </c>
      <c r="R250" s="76">
        <v>1</v>
      </c>
      <c r="S250" s="76">
        <v>2</v>
      </c>
      <c r="T250" s="77">
        <v>2</v>
      </c>
      <c r="U250" s="77">
        <v>4</v>
      </c>
      <c r="V250" s="77">
        <v>1</v>
      </c>
      <c r="W250" s="77"/>
      <c r="X250" s="77"/>
      <c r="Y250" s="77"/>
      <c r="Z250" s="77"/>
      <c r="AA250" s="77"/>
      <c r="AB250" s="77"/>
      <c r="AC250" s="77"/>
      <c r="AD250" s="102" t="s">
        <v>314</v>
      </c>
      <c r="AE250" s="44" t="s">
        <v>564</v>
      </c>
      <c r="AF250" s="80"/>
      <c r="AG250" s="83">
        <v>0</v>
      </c>
      <c r="AH250" s="83">
        <v>0</v>
      </c>
      <c r="AI250" s="83">
        <v>300</v>
      </c>
      <c r="AJ250" s="98">
        <v>0</v>
      </c>
      <c r="AK250" s="83"/>
      <c r="AL250" s="83">
        <f t="shared" si="7"/>
        <v>0</v>
      </c>
      <c r="AM250" s="83"/>
      <c r="AN250" s="83">
        <v>0</v>
      </c>
      <c r="AO250" s="83"/>
      <c r="AP250" s="45">
        <f t="shared" si="8"/>
        <v>0</v>
      </c>
      <c r="AQ250" s="83"/>
      <c r="AR250" s="83"/>
      <c r="AS250" s="45">
        <f t="shared" si="9"/>
        <v>0</v>
      </c>
      <c r="AT250" s="90"/>
      <c r="AU250" s="90"/>
      <c r="AV250" s="90"/>
      <c r="AW250" s="90"/>
      <c r="AX250" s="90"/>
      <c r="AY250" s="83">
        <v>0</v>
      </c>
      <c r="AZ250" s="90"/>
      <c r="BA250" s="90"/>
      <c r="BB250" s="83">
        <v>0</v>
      </c>
      <c r="BC250" s="90"/>
      <c r="BD250" s="90"/>
      <c r="BE250" s="83">
        <v>0</v>
      </c>
      <c r="BF250" s="90"/>
      <c r="BG250" s="83">
        <v>0</v>
      </c>
      <c r="BH250" s="90"/>
      <c r="BI250" s="83">
        <v>0</v>
      </c>
      <c r="BJ250" s="80"/>
    </row>
    <row r="251" spans="1:62" ht="90.75">
      <c r="A251" s="75"/>
      <c r="B251" s="75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106" t="s">
        <v>315</v>
      </c>
      <c r="AE251" s="46" t="s">
        <v>20</v>
      </c>
      <c r="AF251" s="80"/>
      <c r="AG251" s="83"/>
      <c r="AH251" s="83"/>
      <c r="AI251" s="83"/>
      <c r="AJ251" s="98"/>
      <c r="AK251" s="83"/>
      <c r="AL251" s="83">
        <f t="shared" si="7"/>
        <v>0</v>
      </c>
      <c r="AM251" s="83"/>
      <c r="AN251" s="83"/>
      <c r="AO251" s="83"/>
      <c r="AP251" s="45">
        <f t="shared" si="8"/>
        <v>0</v>
      </c>
      <c r="AQ251" s="83"/>
      <c r="AR251" s="83"/>
      <c r="AS251" s="45">
        <f t="shared" si="9"/>
        <v>0</v>
      </c>
      <c r="AT251" s="90"/>
      <c r="AU251" s="90"/>
      <c r="AV251" s="90"/>
      <c r="AW251" s="90"/>
      <c r="AX251" s="90"/>
      <c r="AY251" s="83">
        <v>0</v>
      </c>
      <c r="AZ251" s="90"/>
      <c r="BA251" s="90"/>
      <c r="BB251" s="83">
        <v>0</v>
      </c>
      <c r="BC251" s="90"/>
      <c r="BD251" s="90"/>
      <c r="BE251" s="83">
        <v>0</v>
      </c>
      <c r="BF251" s="90"/>
      <c r="BG251" s="83">
        <v>0</v>
      </c>
      <c r="BH251" s="90"/>
      <c r="BI251" s="83">
        <v>0</v>
      </c>
      <c r="BJ251" s="80"/>
    </row>
    <row r="252" spans="1:62" ht="36">
      <c r="A252" s="75"/>
      <c r="B252" s="75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9" t="s">
        <v>87</v>
      </c>
      <c r="AE252" s="79" t="s">
        <v>87</v>
      </c>
      <c r="AF252" s="80"/>
      <c r="AG252" s="83"/>
      <c r="AH252" s="83"/>
      <c r="AI252" s="83"/>
      <c r="AJ252" s="98"/>
      <c r="AK252" s="83"/>
      <c r="AL252" s="83">
        <f t="shared" si="7"/>
        <v>0</v>
      </c>
      <c r="AM252" s="83"/>
      <c r="AN252" s="83"/>
      <c r="AO252" s="83"/>
      <c r="AP252" s="45">
        <f t="shared" si="8"/>
        <v>0</v>
      </c>
      <c r="AQ252" s="83"/>
      <c r="AR252" s="83"/>
      <c r="AS252" s="45">
        <f t="shared" si="9"/>
        <v>0</v>
      </c>
      <c r="AT252" s="90"/>
      <c r="AU252" s="90"/>
      <c r="AV252" s="90"/>
      <c r="AW252" s="90"/>
      <c r="AX252" s="90"/>
      <c r="AY252" s="83">
        <v>0</v>
      </c>
      <c r="AZ252" s="90"/>
      <c r="BA252" s="90"/>
      <c r="BB252" s="83">
        <v>0</v>
      </c>
      <c r="BC252" s="90"/>
      <c r="BD252" s="90"/>
      <c r="BE252" s="83">
        <v>0</v>
      </c>
      <c r="BF252" s="90"/>
      <c r="BG252" s="83">
        <v>0</v>
      </c>
      <c r="BH252" s="90"/>
      <c r="BI252" s="83">
        <v>0</v>
      </c>
      <c r="BJ252" s="80"/>
    </row>
    <row r="253" spans="1:62">
      <c r="A253" s="75"/>
      <c r="B253" s="75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46" t="s">
        <v>479</v>
      </c>
      <c r="AE253" s="46" t="s">
        <v>479</v>
      </c>
      <c r="AF253" s="80"/>
      <c r="AG253" s="83"/>
      <c r="AH253" s="83"/>
      <c r="AI253" s="83"/>
      <c r="AJ253" s="98"/>
      <c r="AK253" s="83"/>
      <c r="AL253" s="83">
        <f t="shared" si="7"/>
        <v>0</v>
      </c>
      <c r="AM253" s="83"/>
      <c r="AN253" s="83"/>
      <c r="AO253" s="83"/>
      <c r="AP253" s="45">
        <f t="shared" si="8"/>
        <v>0</v>
      </c>
      <c r="AQ253" s="83"/>
      <c r="AR253" s="83"/>
      <c r="AS253" s="45">
        <f t="shared" si="9"/>
        <v>0</v>
      </c>
      <c r="AT253" s="90"/>
      <c r="AU253" s="90"/>
      <c r="AV253" s="90"/>
      <c r="AW253" s="90"/>
      <c r="AX253" s="90"/>
      <c r="AY253" s="83">
        <v>0</v>
      </c>
      <c r="AZ253" s="90"/>
      <c r="BA253" s="90"/>
      <c r="BB253" s="83">
        <v>0</v>
      </c>
      <c r="BC253" s="90"/>
      <c r="BD253" s="90"/>
      <c r="BE253" s="83">
        <v>0</v>
      </c>
      <c r="BF253" s="90"/>
      <c r="BG253" s="83">
        <v>0</v>
      </c>
      <c r="BH253" s="90"/>
      <c r="BI253" s="83">
        <v>0</v>
      </c>
      <c r="BJ253" s="80"/>
    </row>
    <row r="254" spans="1:62" ht="36">
      <c r="A254" s="75"/>
      <c r="B254" s="75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9" t="s">
        <v>87</v>
      </c>
      <c r="AE254" s="79" t="s">
        <v>87</v>
      </c>
      <c r="AF254" s="80"/>
      <c r="AG254" s="83"/>
      <c r="AH254" s="83"/>
      <c r="AI254" s="83"/>
      <c r="AJ254" s="98"/>
      <c r="AK254" s="83"/>
      <c r="AL254" s="83">
        <f t="shared" si="7"/>
        <v>0</v>
      </c>
      <c r="AM254" s="83"/>
      <c r="AN254" s="83"/>
      <c r="AO254" s="83"/>
      <c r="AP254" s="45">
        <f t="shared" si="8"/>
        <v>0</v>
      </c>
      <c r="AQ254" s="83"/>
      <c r="AR254" s="83"/>
      <c r="AS254" s="45">
        <f t="shared" si="9"/>
        <v>0</v>
      </c>
      <c r="AT254" s="90"/>
      <c r="AU254" s="90"/>
      <c r="AV254" s="90"/>
      <c r="AW254" s="90"/>
      <c r="AX254" s="90"/>
      <c r="AY254" s="83">
        <v>0</v>
      </c>
      <c r="AZ254" s="90"/>
      <c r="BA254" s="90"/>
      <c r="BB254" s="83">
        <v>0</v>
      </c>
      <c r="BC254" s="90"/>
      <c r="BD254" s="90"/>
      <c r="BE254" s="83">
        <v>0</v>
      </c>
      <c r="BF254" s="90"/>
      <c r="BG254" s="83">
        <v>0</v>
      </c>
      <c r="BH254" s="90"/>
      <c r="BI254" s="83">
        <v>0</v>
      </c>
      <c r="BJ254" s="80"/>
    </row>
    <row r="255" spans="1:62" ht="102">
      <c r="A255" s="75"/>
      <c r="B255" s="75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116" t="s">
        <v>408</v>
      </c>
      <c r="AE255" s="51" t="s">
        <v>130</v>
      </c>
      <c r="AF255" s="80"/>
      <c r="AG255" s="83"/>
      <c r="AH255" s="83"/>
      <c r="AI255" s="83"/>
      <c r="AJ255" s="98"/>
      <c r="AK255" s="83"/>
      <c r="AL255" s="83">
        <f t="shared" si="7"/>
        <v>0</v>
      </c>
      <c r="AM255" s="83"/>
      <c r="AN255" s="83"/>
      <c r="AO255" s="83"/>
      <c r="AP255" s="45">
        <f t="shared" si="8"/>
        <v>0</v>
      </c>
      <c r="AQ255" s="83"/>
      <c r="AR255" s="83"/>
      <c r="AS255" s="45">
        <f t="shared" si="9"/>
        <v>0</v>
      </c>
      <c r="AT255" s="90"/>
      <c r="AU255" s="90"/>
      <c r="AV255" s="90"/>
      <c r="AW255" s="90"/>
      <c r="AX255" s="90"/>
      <c r="AY255" s="83">
        <v>0</v>
      </c>
      <c r="AZ255" s="90"/>
      <c r="BA255" s="90"/>
      <c r="BB255" s="83">
        <v>0</v>
      </c>
      <c r="BC255" s="90"/>
      <c r="BD255" s="90"/>
      <c r="BE255" s="83">
        <v>0</v>
      </c>
      <c r="BF255" s="90"/>
      <c r="BG255" s="83">
        <v>0</v>
      </c>
      <c r="BH255" s="90"/>
      <c r="BI255" s="83">
        <v>0</v>
      </c>
      <c r="BJ255" s="80"/>
    </row>
    <row r="256" spans="1:62" ht="90.75">
      <c r="A256" s="75"/>
      <c r="B256" s="75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110" t="s">
        <v>75</v>
      </c>
      <c r="AE256" s="46" t="s">
        <v>20</v>
      </c>
      <c r="AF256" s="80"/>
      <c r="AG256" s="83"/>
      <c r="AH256" s="83"/>
      <c r="AI256" s="83"/>
      <c r="AJ256" s="98"/>
      <c r="AK256" s="83"/>
      <c r="AL256" s="83">
        <f t="shared" si="7"/>
        <v>0</v>
      </c>
      <c r="AM256" s="83"/>
      <c r="AN256" s="83"/>
      <c r="AO256" s="83"/>
      <c r="AP256" s="45">
        <f t="shared" si="8"/>
        <v>0</v>
      </c>
      <c r="AQ256" s="83"/>
      <c r="AR256" s="83"/>
      <c r="AS256" s="45">
        <f t="shared" si="9"/>
        <v>0</v>
      </c>
      <c r="AT256" s="90"/>
      <c r="AU256" s="90"/>
      <c r="AV256" s="90"/>
      <c r="AW256" s="90"/>
      <c r="AX256" s="90"/>
      <c r="AY256" s="83">
        <v>0</v>
      </c>
      <c r="AZ256" s="90"/>
      <c r="BA256" s="90"/>
      <c r="BB256" s="83">
        <v>0</v>
      </c>
      <c r="BC256" s="90"/>
      <c r="BD256" s="90"/>
      <c r="BE256" s="83">
        <v>0</v>
      </c>
      <c r="BF256" s="90"/>
      <c r="BG256" s="83">
        <v>0</v>
      </c>
      <c r="BH256" s="90"/>
      <c r="BI256" s="83">
        <v>0</v>
      </c>
      <c r="BJ256" s="80"/>
    </row>
    <row r="257" spans="1:62" ht="36">
      <c r="A257" s="75"/>
      <c r="B257" s="75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9" t="s">
        <v>87</v>
      </c>
      <c r="AE257" s="79" t="s">
        <v>87</v>
      </c>
      <c r="AF257" s="80"/>
      <c r="AG257" s="83"/>
      <c r="AH257" s="83"/>
      <c r="AI257" s="83"/>
      <c r="AJ257" s="98"/>
      <c r="AK257" s="83"/>
      <c r="AL257" s="83">
        <f t="shared" si="7"/>
        <v>0</v>
      </c>
      <c r="AM257" s="83"/>
      <c r="AN257" s="83"/>
      <c r="AO257" s="83"/>
      <c r="AP257" s="45">
        <f t="shared" si="8"/>
        <v>0</v>
      </c>
      <c r="AQ257" s="83"/>
      <c r="AR257" s="83"/>
      <c r="AS257" s="45">
        <f t="shared" si="9"/>
        <v>0</v>
      </c>
      <c r="AT257" s="90"/>
      <c r="AU257" s="90"/>
      <c r="AV257" s="90"/>
      <c r="AW257" s="90"/>
      <c r="AX257" s="90"/>
      <c r="AY257" s="83">
        <v>0</v>
      </c>
      <c r="AZ257" s="90"/>
      <c r="BA257" s="90"/>
      <c r="BB257" s="83">
        <v>0</v>
      </c>
      <c r="BC257" s="90"/>
      <c r="BD257" s="90"/>
      <c r="BE257" s="83">
        <v>0</v>
      </c>
      <c r="BF257" s="90"/>
      <c r="BG257" s="83">
        <v>0</v>
      </c>
      <c r="BH257" s="90"/>
      <c r="BI257" s="83">
        <v>0</v>
      </c>
      <c r="BJ257" s="80"/>
    </row>
    <row r="258" spans="1:62">
      <c r="A258" s="75"/>
      <c r="B258" s="75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46" t="s">
        <v>479</v>
      </c>
      <c r="AE258" s="46" t="s">
        <v>479</v>
      </c>
      <c r="AF258" s="80"/>
      <c r="AG258" s="83"/>
      <c r="AH258" s="83"/>
      <c r="AI258" s="83"/>
      <c r="AJ258" s="98"/>
      <c r="AK258" s="83"/>
      <c r="AL258" s="83">
        <f t="shared" si="7"/>
        <v>0</v>
      </c>
      <c r="AM258" s="83"/>
      <c r="AN258" s="83"/>
      <c r="AO258" s="83"/>
      <c r="AP258" s="45">
        <f t="shared" si="8"/>
        <v>0</v>
      </c>
      <c r="AQ258" s="83"/>
      <c r="AR258" s="83"/>
      <c r="AS258" s="45">
        <f t="shared" si="9"/>
        <v>0</v>
      </c>
      <c r="AT258" s="90"/>
      <c r="AU258" s="90"/>
      <c r="AV258" s="90"/>
      <c r="AW258" s="90"/>
      <c r="AX258" s="90"/>
      <c r="AY258" s="83">
        <v>0</v>
      </c>
      <c r="AZ258" s="90"/>
      <c r="BA258" s="90"/>
      <c r="BB258" s="83">
        <v>0</v>
      </c>
      <c r="BC258" s="90"/>
      <c r="BD258" s="90"/>
      <c r="BE258" s="83">
        <v>0</v>
      </c>
      <c r="BF258" s="90"/>
      <c r="BG258" s="83">
        <v>0</v>
      </c>
      <c r="BH258" s="90"/>
      <c r="BI258" s="83">
        <v>0</v>
      </c>
      <c r="BJ258" s="80"/>
    </row>
    <row r="259" spans="1:62" ht="36">
      <c r="A259" s="75"/>
      <c r="B259" s="75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9" t="s">
        <v>87</v>
      </c>
      <c r="AE259" s="79" t="s">
        <v>87</v>
      </c>
      <c r="AF259" s="80"/>
      <c r="AG259" s="83"/>
      <c r="AH259" s="83"/>
      <c r="AI259" s="83"/>
      <c r="AJ259" s="98"/>
      <c r="AK259" s="83"/>
      <c r="AL259" s="83">
        <f t="shared" si="7"/>
        <v>0</v>
      </c>
      <c r="AM259" s="83"/>
      <c r="AN259" s="83"/>
      <c r="AO259" s="83"/>
      <c r="AP259" s="45">
        <f t="shared" si="8"/>
        <v>0</v>
      </c>
      <c r="AQ259" s="83"/>
      <c r="AR259" s="83"/>
      <c r="AS259" s="45">
        <f t="shared" si="9"/>
        <v>0</v>
      </c>
      <c r="AT259" s="90"/>
      <c r="AU259" s="90"/>
      <c r="AV259" s="90"/>
      <c r="AW259" s="90"/>
      <c r="AX259" s="90"/>
      <c r="AY259" s="83">
        <v>0</v>
      </c>
      <c r="AZ259" s="90"/>
      <c r="BA259" s="90"/>
      <c r="BB259" s="83">
        <v>0</v>
      </c>
      <c r="BC259" s="90"/>
      <c r="BD259" s="90"/>
      <c r="BE259" s="83">
        <v>0</v>
      </c>
      <c r="BF259" s="90"/>
      <c r="BG259" s="83">
        <v>0</v>
      </c>
      <c r="BH259" s="90"/>
      <c r="BI259" s="83">
        <v>0</v>
      </c>
      <c r="BJ259" s="80"/>
    </row>
    <row r="260" spans="1:62" ht="117">
      <c r="A260" s="75"/>
      <c r="B260" s="75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105" t="s">
        <v>501</v>
      </c>
      <c r="AE260" s="44" t="s">
        <v>230</v>
      </c>
      <c r="AF260" s="80"/>
      <c r="AG260" s="83"/>
      <c r="AH260" s="83"/>
      <c r="AI260" s="83"/>
      <c r="AJ260" s="98"/>
      <c r="AK260" s="83"/>
      <c r="AL260" s="83">
        <f t="shared" si="7"/>
        <v>0</v>
      </c>
      <c r="AM260" s="83"/>
      <c r="AN260" s="83"/>
      <c r="AO260" s="83"/>
      <c r="AP260" s="45">
        <f t="shared" si="8"/>
        <v>0</v>
      </c>
      <c r="AQ260" s="83"/>
      <c r="AR260" s="83"/>
      <c r="AS260" s="45">
        <f t="shared" si="9"/>
        <v>0</v>
      </c>
      <c r="AT260" s="90"/>
      <c r="AU260" s="90"/>
      <c r="AV260" s="90"/>
      <c r="AW260" s="90"/>
      <c r="AX260" s="90"/>
      <c r="AY260" s="83">
        <v>0</v>
      </c>
      <c r="AZ260" s="90"/>
      <c r="BA260" s="90"/>
      <c r="BB260" s="83">
        <v>0</v>
      </c>
      <c r="BC260" s="90"/>
      <c r="BD260" s="90"/>
      <c r="BE260" s="83">
        <v>0</v>
      </c>
      <c r="BF260" s="90"/>
      <c r="BG260" s="83">
        <v>0</v>
      </c>
      <c r="BH260" s="90"/>
      <c r="BI260" s="83">
        <v>0</v>
      </c>
      <c r="BJ260" s="80"/>
    </row>
    <row r="261" spans="1:62" ht="90.75">
      <c r="A261" s="75"/>
      <c r="B261" s="75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106" t="s">
        <v>545</v>
      </c>
      <c r="AE261" s="46" t="s">
        <v>478</v>
      </c>
      <c r="AF261" s="80"/>
      <c r="AG261" s="83"/>
      <c r="AH261" s="83"/>
      <c r="AI261" s="83"/>
      <c r="AJ261" s="98"/>
      <c r="AK261" s="83"/>
      <c r="AL261" s="83">
        <f t="shared" si="7"/>
        <v>0</v>
      </c>
      <c r="AM261" s="83"/>
      <c r="AN261" s="83"/>
      <c r="AO261" s="83"/>
      <c r="AP261" s="45">
        <f t="shared" si="8"/>
        <v>0</v>
      </c>
      <c r="AQ261" s="83"/>
      <c r="AR261" s="83"/>
      <c r="AS261" s="45">
        <f t="shared" si="9"/>
        <v>0</v>
      </c>
      <c r="AT261" s="90"/>
      <c r="AU261" s="90"/>
      <c r="AV261" s="90"/>
      <c r="AW261" s="90"/>
      <c r="AX261" s="90"/>
      <c r="AY261" s="83">
        <v>0</v>
      </c>
      <c r="AZ261" s="90"/>
      <c r="BA261" s="90"/>
      <c r="BB261" s="83">
        <v>0</v>
      </c>
      <c r="BC261" s="90"/>
      <c r="BD261" s="90"/>
      <c r="BE261" s="83">
        <v>0</v>
      </c>
      <c r="BF261" s="90"/>
      <c r="BG261" s="83">
        <v>0</v>
      </c>
      <c r="BH261" s="90"/>
      <c r="BI261" s="83">
        <v>0</v>
      </c>
      <c r="BJ261" s="80"/>
    </row>
    <row r="262" spans="1:62" ht="34.5">
      <c r="A262" s="75"/>
      <c r="B262" s="75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110" t="s">
        <v>546</v>
      </c>
      <c r="AE262" s="46" t="s">
        <v>479</v>
      </c>
      <c r="AF262" s="80"/>
      <c r="AG262" s="83"/>
      <c r="AH262" s="83"/>
      <c r="AI262" s="83"/>
      <c r="AJ262" s="98"/>
      <c r="AK262" s="83"/>
      <c r="AL262" s="83">
        <f t="shared" si="7"/>
        <v>0</v>
      </c>
      <c r="AM262" s="83"/>
      <c r="AN262" s="83"/>
      <c r="AO262" s="83"/>
      <c r="AP262" s="45">
        <f t="shared" si="8"/>
        <v>0</v>
      </c>
      <c r="AQ262" s="83"/>
      <c r="AR262" s="83"/>
      <c r="AS262" s="45">
        <f t="shared" si="9"/>
        <v>0</v>
      </c>
      <c r="AT262" s="90"/>
      <c r="AU262" s="90"/>
      <c r="AV262" s="90"/>
      <c r="AW262" s="90"/>
      <c r="AX262" s="90"/>
      <c r="AY262" s="83">
        <v>0</v>
      </c>
      <c r="AZ262" s="90"/>
      <c r="BA262" s="90"/>
      <c r="BB262" s="83">
        <v>0</v>
      </c>
      <c r="BC262" s="90"/>
      <c r="BD262" s="90"/>
      <c r="BE262" s="83">
        <v>0</v>
      </c>
      <c r="BF262" s="90"/>
      <c r="BG262" s="83">
        <v>0</v>
      </c>
      <c r="BH262" s="90"/>
      <c r="BI262" s="83">
        <v>0</v>
      </c>
      <c r="BJ262" s="80"/>
    </row>
    <row r="263" spans="1:62" ht="174" customHeight="1">
      <c r="A263" s="75"/>
      <c r="B263" s="75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108" t="s">
        <v>192</v>
      </c>
      <c r="AE263" s="46"/>
      <c r="AF263" s="80"/>
      <c r="AG263" s="83"/>
      <c r="AH263" s="83"/>
      <c r="AI263" s="83"/>
      <c r="AJ263" s="98"/>
      <c r="AK263" s="83"/>
      <c r="AL263" s="83"/>
      <c r="AM263" s="83"/>
      <c r="AN263" s="83"/>
      <c r="AO263" s="83"/>
      <c r="AP263" s="45"/>
      <c r="AQ263" s="83"/>
      <c r="AR263" s="83"/>
      <c r="AS263" s="45"/>
      <c r="AT263" s="90"/>
      <c r="AU263" s="90"/>
      <c r="AV263" s="90"/>
      <c r="AW263" s="90"/>
      <c r="AX263" s="90"/>
      <c r="AY263" s="83"/>
      <c r="AZ263" s="90"/>
      <c r="BA263" s="90"/>
      <c r="BB263" s="83"/>
      <c r="BC263" s="90"/>
      <c r="BD263" s="90"/>
      <c r="BE263" s="83"/>
      <c r="BF263" s="90"/>
      <c r="BG263" s="83"/>
      <c r="BH263" s="90"/>
      <c r="BI263" s="83"/>
      <c r="BJ263" s="80"/>
    </row>
    <row r="264" spans="1:62" ht="90.75">
      <c r="A264" s="75"/>
      <c r="B264" s="75"/>
      <c r="C264" s="76">
        <v>0</v>
      </c>
      <c r="D264" s="76">
        <v>7</v>
      </c>
      <c r="E264" s="76">
        <v>5</v>
      </c>
      <c r="F264" s="76">
        <v>0</v>
      </c>
      <c r="G264" s="76">
        <v>7</v>
      </c>
      <c r="H264" s="76">
        <v>0</v>
      </c>
      <c r="I264" s="76">
        <v>2</v>
      </c>
      <c r="J264" s="76">
        <v>0</v>
      </c>
      <c r="K264" s="76">
        <v>2</v>
      </c>
      <c r="L264" s="85" t="s">
        <v>353</v>
      </c>
      <c r="M264" s="76">
        <v>2</v>
      </c>
      <c r="N264" s="76">
        <v>0</v>
      </c>
      <c r="O264" s="76">
        <v>0</v>
      </c>
      <c r="P264" s="76">
        <v>0</v>
      </c>
      <c r="Q264" s="76">
        <v>6</v>
      </c>
      <c r="R264" s="76">
        <v>1</v>
      </c>
      <c r="S264" s="76">
        <v>1</v>
      </c>
      <c r="T264" s="77">
        <v>2</v>
      </c>
      <c r="U264" s="77">
        <v>4</v>
      </c>
      <c r="V264" s="77">
        <v>1</v>
      </c>
      <c r="W264" s="77"/>
      <c r="X264" s="77"/>
      <c r="Y264" s="77"/>
      <c r="Z264" s="77"/>
      <c r="AA264" s="77"/>
      <c r="AB264" s="77"/>
      <c r="AC264" s="77"/>
      <c r="AD264" s="102" t="s">
        <v>72</v>
      </c>
      <c r="AE264" s="44" t="s">
        <v>131</v>
      </c>
      <c r="AF264" s="80"/>
      <c r="AG264" s="83"/>
      <c r="AH264" s="83"/>
      <c r="AI264" s="83"/>
      <c r="AJ264" s="98"/>
      <c r="AK264" s="83"/>
      <c r="AL264" s="83">
        <f t="shared" si="7"/>
        <v>0</v>
      </c>
      <c r="AM264" s="83"/>
      <c r="AN264" s="83"/>
      <c r="AO264" s="83"/>
      <c r="AP264" s="45">
        <f t="shared" si="8"/>
        <v>0</v>
      </c>
      <c r="AQ264" s="83"/>
      <c r="AR264" s="83"/>
      <c r="AS264" s="45">
        <f t="shared" si="9"/>
        <v>0</v>
      </c>
      <c r="AT264" s="90"/>
      <c r="AU264" s="90"/>
      <c r="AV264" s="90"/>
      <c r="AW264" s="90"/>
      <c r="AX264" s="90"/>
      <c r="AY264" s="83">
        <v>0</v>
      </c>
      <c r="AZ264" s="90"/>
      <c r="BA264" s="90"/>
      <c r="BB264" s="83">
        <v>0</v>
      </c>
      <c r="BC264" s="90"/>
      <c r="BD264" s="90"/>
      <c r="BE264" s="83">
        <v>0</v>
      </c>
      <c r="BF264" s="90"/>
      <c r="BG264" s="83">
        <v>0</v>
      </c>
      <c r="BH264" s="90"/>
      <c r="BI264" s="83">
        <v>0</v>
      </c>
      <c r="BJ264" s="80"/>
    </row>
    <row r="265" spans="1:62" ht="106.5" customHeight="1">
      <c r="A265" s="75"/>
      <c r="B265" s="75"/>
      <c r="C265" s="76">
        <v>0</v>
      </c>
      <c r="D265" s="76">
        <v>7</v>
      </c>
      <c r="E265" s="76">
        <v>5</v>
      </c>
      <c r="F265" s="76">
        <v>0</v>
      </c>
      <c r="G265" s="76">
        <v>7</v>
      </c>
      <c r="H265" s="76">
        <v>0</v>
      </c>
      <c r="I265" s="76">
        <v>2</v>
      </c>
      <c r="J265" s="76">
        <v>0</v>
      </c>
      <c r="K265" s="76">
        <v>2</v>
      </c>
      <c r="L265" s="85" t="s">
        <v>353</v>
      </c>
      <c r="M265" s="76">
        <v>2</v>
      </c>
      <c r="N265" s="76">
        <v>0</v>
      </c>
      <c r="O265" s="76">
        <v>0</v>
      </c>
      <c r="P265" s="76">
        <v>0</v>
      </c>
      <c r="Q265" s="76">
        <v>6</v>
      </c>
      <c r="R265" s="76">
        <v>1</v>
      </c>
      <c r="S265" s="76">
        <v>1</v>
      </c>
      <c r="T265" s="77">
        <v>2</v>
      </c>
      <c r="U265" s="77">
        <v>4</v>
      </c>
      <c r="V265" s="77">
        <v>1</v>
      </c>
      <c r="W265" s="77"/>
      <c r="X265" s="77"/>
      <c r="Y265" s="77"/>
      <c r="Z265" s="77"/>
      <c r="AA265" s="77"/>
      <c r="AB265" s="77"/>
      <c r="AC265" s="77"/>
      <c r="AD265" s="44">
        <v>422</v>
      </c>
      <c r="AE265" s="44">
        <v>422</v>
      </c>
      <c r="AF265" s="80"/>
      <c r="AG265" s="83">
        <v>62124.6</v>
      </c>
      <c r="AH265" s="83">
        <v>29938.3</v>
      </c>
      <c r="AI265" s="83">
        <v>23880.6</v>
      </c>
      <c r="AJ265" s="98">
        <v>24563</v>
      </c>
      <c r="AK265" s="83"/>
      <c r="AL265" s="83">
        <f t="shared" si="7"/>
        <v>24563</v>
      </c>
      <c r="AM265" s="83"/>
      <c r="AN265" s="83">
        <f>2496.4+493.6</f>
        <v>2990</v>
      </c>
      <c r="AO265" s="83"/>
      <c r="AP265" s="45">
        <f t="shared" si="8"/>
        <v>2990</v>
      </c>
      <c r="AQ265" s="83"/>
      <c r="AR265" s="89" t="s">
        <v>234</v>
      </c>
      <c r="AS265" s="45">
        <f t="shared" si="9"/>
        <v>27553</v>
      </c>
      <c r="AT265" s="90"/>
      <c r="AU265" s="90"/>
      <c r="AV265" s="90"/>
      <c r="AW265" s="90"/>
      <c r="AX265" s="90"/>
      <c r="AY265" s="83">
        <v>24563</v>
      </c>
      <c r="AZ265" s="90"/>
      <c r="BA265" s="90"/>
      <c r="BB265" s="83">
        <v>24563</v>
      </c>
      <c r="BC265" s="90"/>
      <c r="BD265" s="90"/>
      <c r="BE265" s="83">
        <v>24563</v>
      </c>
      <c r="BF265" s="90"/>
      <c r="BG265" s="83">
        <v>24563</v>
      </c>
      <c r="BH265" s="90"/>
      <c r="BI265" s="83">
        <v>24563</v>
      </c>
      <c r="BJ265" s="80"/>
    </row>
    <row r="266" spans="1:62">
      <c r="A266" s="75"/>
      <c r="B266" s="75"/>
      <c r="C266" s="76">
        <v>0</v>
      </c>
      <c r="D266" s="76">
        <v>7</v>
      </c>
      <c r="E266" s="76">
        <v>5</v>
      </c>
      <c r="F266" s="76">
        <v>0</v>
      </c>
      <c r="G266" s="76">
        <v>7</v>
      </c>
      <c r="H266" s="76">
        <v>0</v>
      </c>
      <c r="I266" s="76">
        <v>2</v>
      </c>
      <c r="J266" s="76">
        <v>0</v>
      </c>
      <c r="K266" s="76">
        <v>2</v>
      </c>
      <c r="L266" s="85" t="s">
        <v>353</v>
      </c>
      <c r="M266" s="76">
        <v>2</v>
      </c>
      <c r="N266" s="76">
        <v>0</v>
      </c>
      <c r="O266" s="76">
        <v>0</v>
      </c>
      <c r="P266" s="76">
        <v>0</v>
      </c>
      <c r="Q266" s="76">
        <v>6</v>
      </c>
      <c r="R266" s="76">
        <v>1</v>
      </c>
      <c r="S266" s="76">
        <v>1</v>
      </c>
      <c r="T266" s="77">
        <v>2</v>
      </c>
      <c r="U266" s="77">
        <v>4</v>
      </c>
      <c r="V266" s="77">
        <v>1</v>
      </c>
      <c r="W266" s="77"/>
      <c r="X266" s="77"/>
      <c r="Y266" s="77"/>
      <c r="Z266" s="77"/>
      <c r="AA266" s="77"/>
      <c r="AB266" s="77"/>
      <c r="AC266" s="77"/>
      <c r="AD266" s="44">
        <v>424</v>
      </c>
      <c r="AE266" s="44">
        <v>424</v>
      </c>
      <c r="AF266" s="80"/>
      <c r="AG266" s="83">
        <v>101545.4</v>
      </c>
      <c r="AH266" s="83">
        <v>140117</v>
      </c>
      <c r="AI266" s="83">
        <v>144738.70000000001</v>
      </c>
      <c r="AJ266" s="98">
        <v>149468.4</v>
      </c>
      <c r="AK266" s="83"/>
      <c r="AL266" s="83">
        <f t="shared" si="7"/>
        <v>149468.4</v>
      </c>
      <c r="AM266" s="83"/>
      <c r="AN266" s="83">
        <v>0</v>
      </c>
      <c r="AO266" s="83"/>
      <c r="AP266" s="45">
        <f t="shared" si="8"/>
        <v>0</v>
      </c>
      <c r="AQ266" s="83"/>
      <c r="AR266" s="83"/>
      <c r="AS266" s="45">
        <f t="shared" si="9"/>
        <v>149468.4</v>
      </c>
      <c r="AT266" s="90"/>
      <c r="AU266" s="90"/>
      <c r="AV266" s="90"/>
      <c r="AW266" s="90"/>
      <c r="AX266" s="90"/>
      <c r="AY266" s="83">
        <v>149468.4</v>
      </c>
      <c r="AZ266" s="90"/>
      <c r="BA266" s="90"/>
      <c r="BB266" s="83">
        <v>149468.4</v>
      </c>
      <c r="BC266" s="90"/>
      <c r="BD266" s="90"/>
      <c r="BE266" s="83">
        <v>149468.4</v>
      </c>
      <c r="BF266" s="90"/>
      <c r="BG266" s="83">
        <v>149468.4</v>
      </c>
      <c r="BH266" s="90"/>
      <c r="BI266" s="83">
        <v>149468.4</v>
      </c>
      <c r="BJ266" s="80"/>
    </row>
    <row r="267" spans="1:62" ht="90.75">
      <c r="A267" s="75"/>
      <c r="B267" s="75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106" t="s">
        <v>86</v>
      </c>
      <c r="AE267" s="46" t="s">
        <v>20</v>
      </c>
      <c r="AF267" s="80"/>
      <c r="AG267" s="83"/>
      <c r="AH267" s="83"/>
      <c r="AI267" s="83"/>
      <c r="AJ267" s="98"/>
      <c r="AK267" s="83"/>
      <c r="AL267" s="83">
        <f t="shared" si="7"/>
        <v>0</v>
      </c>
      <c r="AM267" s="83"/>
      <c r="AN267" s="83"/>
      <c r="AO267" s="83"/>
      <c r="AP267" s="45">
        <f t="shared" si="8"/>
        <v>0</v>
      </c>
      <c r="AQ267" s="83"/>
      <c r="AR267" s="83"/>
      <c r="AS267" s="45">
        <f t="shared" si="9"/>
        <v>0</v>
      </c>
      <c r="AT267" s="90"/>
      <c r="AU267" s="90"/>
      <c r="AV267" s="90"/>
      <c r="AW267" s="90"/>
      <c r="AX267" s="90"/>
      <c r="AY267" s="83">
        <v>0</v>
      </c>
      <c r="AZ267" s="90"/>
      <c r="BA267" s="90"/>
      <c r="BB267" s="83">
        <v>0</v>
      </c>
      <c r="BC267" s="90"/>
      <c r="BD267" s="90"/>
      <c r="BE267" s="83">
        <v>0</v>
      </c>
      <c r="BF267" s="90"/>
      <c r="BG267" s="83">
        <v>0</v>
      </c>
      <c r="BH267" s="90"/>
      <c r="BI267" s="83">
        <v>0</v>
      </c>
      <c r="BJ267" s="80"/>
    </row>
    <row r="268" spans="1:62" ht="36">
      <c r="A268" s="75"/>
      <c r="B268" s="75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9" t="s">
        <v>87</v>
      </c>
      <c r="AE268" s="79" t="s">
        <v>87</v>
      </c>
      <c r="AF268" s="80"/>
      <c r="AG268" s="83"/>
      <c r="AH268" s="83"/>
      <c r="AI268" s="83"/>
      <c r="AJ268" s="98"/>
      <c r="AK268" s="83"/>
      <c r="AL268" s="83">
        <f t="shared" si="7"/>
        <v>0</v>
      </c>
      <c r="AM268" s="83"/>
      <c r="AN268" s="83"/>
      <c r="AO268" s="83"/>
      <c r="AP268" s="45">
        <f t="shared" si="8"/>
        <v>0</v>
      </c>
      <c r="AQ268" s="83"/>
      <c r="AR268" s="83"/>
      <c r="AS268" s="45">
        <f t="shared" si="9"/>
        <v>0</v>
      </c>
      <c r="AT268" s="90"/>
      <c r="AU268" s="90"/>
      <c r="AV268" s="90"/>
      <c r="AW268" s="90"/>
      <c r="AX268" s="90"/>
      <c r="AY268" s="83">
        <v>0</v>
      </c>
      <c r="AZ268" s="90"/>
      <c r="BA268" s="90"/>
      <c r="BB268" s="83">
        <v>0</v>
      </c>
      <c r="BC268" s="90"/>
      <c r="BD268" s="90"/>
      <c r="BE268" s="83">
        <v>0</v>
      </c>
      <c r="BF268" s="90"/>
      <c r="BG268" s="83">
        <v>0</v>
      </c>
      <c r="BH268" s="90"/>
      <c r="BI268" s="83">
        <v>0</v>
      </c>
      <c r="BJ268" s="80"/>
    </row>
    <row r="269" spans="1:62">
      <c r="A269" s="75"/>
      <c r="B269" s="75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46" t="s">
        <v>479</v>
      </c>
      <c r="AE269" s="46" t="s">
        <v>479</v>
      </c>
      <c r="AF269" s="80"/>
      <c r="AG269" s="83"/>
      <c r="AH269" s="83"/>
      <c r="AI269" s="83"/>
      <c r="AJ269" s="98"/>
      <c r="AK269" s="83"/>
      <c r="AL269" s="83">
        <f t="shared" si="7"/>
        <v>0</v>
      </c>
      <c r="AM269" s="83"/>
      <c r="AN269" s="83"/>
      <c r="AO269" s="83"/>
      <c r="AP269" s="45">
        <f t="shared" si="8"/>
        <v>0</v>
      </c>
      <c r="AQ269" s="83"/>
      <c r="AR269" s="83"/>
      <c r="AS269" s="45">
        <f t="shared" si="9"/>
        <v>0</v>
      </c>
      <c r="AT269" s="90"/>
      <c r="AU269" s="90"/>
      <c r="AV269" s="90"/>
      <c r="AW269" s="90"/>
      <c r="AX269" s="90"/>
      <c r="AY269" s="83">
        <v>0</v>
      </c>
      <c r="AZ269" s="90"/>
      <c r="BA269" s="90"/>
      <c r="BB269" s="83">
        <v>0</v>
      </c>
      <c r="BC269" s="90"/>
      <c r="BD269" s="90"/>
      <c r="BE269" s="83">
        <v>0</v>
      </c>
      <c r="BF269" s="90"/>
      <c r="BG269" s="83">
        <v>0</v>
      </c>
      <c r="BH269" s="90"/>
      <c r="BI269" s="83">
        <v>0</v>
      </c>
      <c r="BJ269" s="80"/>
    </row>
    <row r="270" spans="1:62" ht="36">
      <c r="A270" s="75"/>
      <c r="B270" s="75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9" t="s">
        <v>87</v>
      </c>
      <c r="AE270" s="79" t="s">
        <v>87</v>
      </c>
      <c r="AF270" s="80"/>
      <c r="AG270" s="83"/>
      <c r="AH270" s="83"/>
      <c r="AI270" s="83"/>
      <c r="AJ270" s="98"/>
      <c r="AK270" s="83"/>
      <c r="AL270" s="83">
        <f t="shared" si="7"/>
        <v>0</v>
      </c>
      <c r="AM270" s="83"/>
      <c r="AN270" s="83"/>
      <c r="AO270" s="83"/>
      <c r="AP270" s="45">
        <f t="shared" si="8"/>
        <v>0</v>
      </c>
      <c r="AQ270" s="83"/>
      <c r="AR270" s="83"/>
      <c r="AS270" s="45">
        <f t="shared" si="9"/>
        <v>0</v>
      </c>
      <c r="AT270" s="90"/>
      <c r="AU270" s="90"/>
      <c r="AV270" s="90"/>
      <c r="AW270" s="90"/>
      <c r="AX270" s="90"/>
      <c r="AY270" s="83">
        <v>0</v>
      </c>
      <c r="AZ270" s="90"/>
      <c r="BA270" s="90"/>
      <c r="BB270" s="83">
        <v>0</v>
      </c>
      <c r="BC270" s="90"/>
      <c r="BD270" s="90"/>
      <c r="BE270" s="83">
        <v>0</v>
      </c>
      <c r="BF270" s="90"/>
      <c r="BG270" s="83">
        <v>0</v>
      </c>
      <c r="BH270" s="90"/>
      <c r="BI270" s="83">
        <v>0</v>
      </c>
      <c r="BJ270" s="80"/>
    </row>
    <row r="271" spans="1:62" ht="79.5">
      <c r="A271" s="75"/>
      <c r="B271" s="75"/>
      <c r="C271" s="76">
        <v>0</v>
      </c>
      <c r="D271" s="76">
        <v>7</v>
      </c>
      <c r="E271" s="76">
        <v>5</v>
      </c>
      <c r="F271" s="76">
        <v>0</v>
      </c>
      <c r="G271" s="76">
        <v>7</v>
      </c>
      <c r="H271" s="76">
        <v>0</v>
      </c>
      <c r="I271" s="76">
        <v>2</v>
      </c>
      <c r="J271" s="76">
        <v>0</v>
      </c>
      <c r="K271" s="76">
        <v>2</v>
      </c>
      <c r="L271" s="85" t="s">
        <v>353</v>
      </c>
      <c r="M271" s="76">
        <v>3</v>
      </c>
      <c r="N271" s="76">
        <v>0</v>
      </c>
      <c r="O271" s="76">
        <v>0</v>
      </c>
      <c r="P271" s="76">
        <v>0</v>
      </c>
      <c r="Q271" s="76">
        <v>6</v>
      </c>
      <c r="R271" s="76">
        <v>1</v>
      </c>
      <c r="S271" s="76">
        <v>2</v>
      </c>
      <c r="T271" s="77">
        <v>2</v>
      </c>
      <c r="U271" s="77">
        <v>4</v>
      </c>
      <c r="V271" s="77">
        <v>1</v>
      </c>
      <c r="W271" s="77"/>
      <c r="X271" s="77"/>
      <c r="Y271" s="77"/>
      <c r="Z271" s="77"/>
      <c r="AA271" s="77"/>
      <c r="AB271" s="77"/>
      <c r="AC271" s="77"/>
      <c r="AD271" s="102" t="s">
        <v>279</v>
      </c>
      <c r="AE271" s="44" t="s">
        <v>132</v>
      </c>
      <c r="AF271" s="80"/>
      <c r="AG271" s="83">
        <v>0</v>
      </c>
      <c r="AH271" s="83">
        <v>0</v>
      </c>
      <c r="AI271" s="83"/>
      <c r="AJ271" s="98">
        <v>0</v>
      </c>
      <c r="AK271" s="83"/>
      <c r="AL271" s="83">
        <f t="shared" ref="AL271:AL329" si="10">AJ271+AK271</f>
        <v>0</v>
      </c>
      <c r="AM271" s="83"/>
      <c r="AN271" s="83">
        <v>0</v>
      </c>
      <c r="AO271" s="83"/>
      <c r="AP271" s="45">
        <f t="shared" ref="AP271:AP329" si="11">AN271+AO271</f>
        <v>0</v>
      </c>
      <c r="AQ271" s="83"/>
      <c r="AR271" s="83"/>
      <c r="AS271" s="45">
        <f t="shared" ref="AS271:AS329" si="12">AL271+AP271</f>
        <v>0</v>
      </c>
      <c r="AT271" s="90"/>
      <c r="AU271" s="90"/>
      <c r="AV271" s="90"/>
      <c r="AW271" s="90"/>
      <c r="AX271" s="90"/>
      <c r="AY271" s="83">
        <v>0</v>
      </c>
      <c r="AZ271" s="90"/>
      <c r="BA271" s="90"/>
      <c r="BB271" s="83">
        <v>0</v>
      </c>
      <c r="BC271" s="90"/>
      <c r="BD271" s="90"/>
      <c r="BE271" s="83">
        <v>0</v>
      </c>
      <c r="BF271" s="90"/>
      <c r="BG271" s="83">
        <v>0</v>
      </c>
      <c r="BH271" s="90"/>
      <c r="BI271" s="83">
        <v>0</v>
      </c>
      <c r="BJ271" s="80"/>
    </row>
    <row r="272" spans="1:62">
      <c r="A272" s="75"/>
      <c r="B272" s="75"/>
      <c r="C272" s="76">
        <v>0</v>
      </c>
      <c r="D272" s="76">
        <v>7</v>
      </c>
      <c r="E272" s="76">
        <v>5</v>
      </c>
      <c r="F272" s="76">
        <v>0</v>
      </c>
      <c r="G272" s="76">
        <v>7</v>
      </c>
      <c r="H272" s="76">
        <v>0</v>
      </c>
      <c r="I272" s="76">
        <v>2</v>
      </c>
      <c r="J272" s="76">
        <v>0</v>
      </c>
      <c r="K272" s="76">
        <v>2</v>
      </c>
      <c r="L272" s="85" t="s">
        <v>353</v>
      </c>
      <c r="M272" s="76">
        <v>3</v>
      </c>
      <c r="N272" s="76">
        <v>0</v>
      </c>
      <c r="O272" s="76">
        <v>0</v>
      </c>
      <c r="P272" s="76">
        <v>0</v>
      </c>
      <c r="Q272" s="76">
        <v>6</v>
      </c>
      <c r="R272" s="76">
        <v>1</v>
      </c>
      <c r="S272" s="76">
        <v>2</v>
      </c>
      <c r="T272" s="77">
        <v>2</v>
      </c>
      <c r="U272" s="77">
        <v>4</v>
      </c>
      <c r="V272" s="77">
        <v>1</v>
      </c>
      <c r="W272" s="77"/>
      <c r="X272" s="77"/>
      <c r="Y272" s="77"/>
      <c r="Z272" s="77"/>
      <c r="AA272" s="77"/>
      <c r="AB272" s="77"/>
      <c r="AC272" s="77"/>
      <c r="AD272" s="44">
        <v>422</v>
      </c>
      <c r="AE272" s="44">
        <v>422</v>
      </c>
      <c r="AF272" s="80"/>
      <c r="AG272" s="83">
        <v>0</v>
      </c>
      <c r="AH272" s="83">
        <v>0</v>
      </c>
      <c r="AI272" s="83">
        <v>466.1</v>
      </c>
      <c r="AJ272" s="98">
        <v>0</v>
      </c>
      <c r="AK272" s="83"/>
      <c r="AL272" s="83">
        <f t="shared" si="10"/>
        <v>0</v>
      </c>
      <c r="AM272" s="83"/>
      <c r="AN272" s="83">
        <v>0</v>
      </c>
      <c r="AO272" s="83"/>
      <c r="AP272" s="45">
        <f t="shared" si="11"/>
        <v>0</v>
      </c>
      <c r="AQ272" s="83"/>
      <c r="AR272" s="83"/>
      <c r="AS272" s="45">
        <f t="shared" si="12"/>
        <v>0</v>
      </c>
      <c r="AT272" s="90"/>
      <c r="AU272" s="90"/>
      <c r="AV272" s="90"/>
      <c r="AW272" s="90"/>
      <c r="AX272" s="90"/>
      <c r="AY272" s="83">
        <v>0</v>
      </c>
      <c r="AZ272" s="90"/>
      <c r="BA272" s="90"/>
      <c r="BB272" s="83">
        <v>0</v>
      </c>
      <c r="BC272" s="90"/>
      <c r="BD272" s="90"/>
      <c r="BE272" s="83">
        <v>0</v>
      </c>
      <c r="BF272" s="90"/>
      <c r="BG272" s="83">
        <v>0</v>
      </c>
      <c r="BH272" s="90"/>
      <c r="BI272" s="83">
        <v>0</v>
      </c>
      <c r="BJ272" s="80"/>
    </row>
    <row r="273" spans="1:62">
      <c r="A273" s="75"/>
      <c r="B273" s="75"/>
      <c r="C273" s="76">
        <v>0</v>
      </c>
      <c r="D273" s="76">
        <v>7</v>
      </c>
      <c r="E273" s="76">
        <v>5</v>
      </c>
      <c r="F273" s="76">
        <v>0</v>
      </c>
      <c r="G273" s="76">
        <v>7</v>
      </c>
      <c r="H273" s="76">
        <v>0</v>
      </c>
      <c r="I273" s="76">
        <v>2</v>
      </c>
      <c r="J273" s="76">
        <v>0</v>
      </c>
      <c r="K273" s="76">
        <v>2</v>
      </c>
      <c r="L273" s="85" t="s">
        <v>353</v>
      </c>
      <c r="M273" s="76">
        <v>3</v>
      </c>
      <c r="N273" s="76">
        <v>0</v>
      </c>
      <c r="O273" s="76">
        <v>0</v>
      </c>
      <c r="P273" s="76">
        <v>0</v>
      </c>
      <c r="Q273" s="76">
        <v>6</v>
      </c>
      <c r="R273" s="76">
        <v>1</v>
      </c>
      <c r="S273" s="76">
        <v>2</v>
      </c>
      <c r="T273" s="77">
        <v>2</v>
      </c>
      <c r="U273" s="77">
        <v>4</v>
      </c>
      <c r="V273" s="77">
        <v>1</v>
      </c>
      <c r="W273" s="77"/>
      <c r="X273" s="77"/>
      <c r="Y273" s="77"/>
      <c r="Z273" s="77"/>
      <c r="AA273" s="77"/>
      <c r="AB273" s="77"/>
      <c r="AC273" s="77"/>
      <c r="AD273" s="44">
        <v>424</v>
      </c>
      <c r="AE273" s="44">
        <v>424</v>
      </c>
      <c r="AF273" s="80"/>
      <c r="AG273" s="83">
        <v>0</v>
      </c>
      <c r="AH273" s="83">
        <v>0</v>
      </c>
      <c r="AI273" s="83">
        <v>3538.9</v>
      </c>
      <c r="AJ273" s="98">
        <v>0</v>
      </c>
      <c r="AK273" s="83"/>
      <c r="AL273" s="83">
        <f t="shared" si="10"/>
        <v>0</v>
      </c>
      <c r="AM273" s="83"/>
      <c r="AN273" s="83">
        <v>0</v>
      </c>
      <c r="AO273" s="83"/>
      <c r="AP273" s="45">
        <f t="shared" si="11"/>
        <v>0</v>
      </c>
      <c r="AQ273" s="83"/>
      <c r="AR273" s="83"/>
      <c r="AS273" s="45">
        <f t="shared" si="12"/>
        <v>0</v>
      </c>
      <c r="AT273" s="90"/>
      <c r="AU273" s="90"/>
      <c r="AV273" s="90"/>
      <c r="AW273" s="90"/>
      <c r="AX273" s="90"/>
      <c r="AY273" s="83">
        <v>0</v>
      </c>
      <c r="AZ273" s="90"/>
      <c r="BA273" s="90"/>
      <c r="BB273" s="83">
        <v>0</v>
      </c>
      <c r="BC273" s="90"/>
      <c r="BD273" s="90"/>
      <c r="BE273" s="83">
        <v>0</v>
      </c>
      <c r="BF273" s="90"/>
      <c r="BG273" s="83">
        <v>0</v>
      </c>
      <c r="BH273" s="90"/>
      <c r="BI273" s="83">
        <v>0</v>
      </c>
      <c r="BJ273" s="80"/>
    </row>
    <row r="274" spans="1:62" ht="124.5">
      <c r="A274" s="75"/>
      <c r="B274" s="75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107" t="s">
        <v>280</v>
      </c>
      <c r="AE274" s="46" t="s">
        <v>20</v>
      </c>
      <c r="AF274" s="80"/>
      <c r="AG274" s="83"/>
      <c r="AH274" s="83"/>
      <c r="AI274" s="83"/>
      <c r="AJ274" s="98"/>
      <c r="AK274" s="83"/>
      <c r="AL274" s="83">
        <f t="shared" si="10"/>
        <v>0</v>
      </c>
      <c r="AM274" s="83"/>
      <c r="AN274" s="83"/>
      <c r="AO274" s="83"/>
      <c r="AP274" s="45">
        <f t="shared" si="11"/>
        <v>0</v>
      </c>
      <c r="AQ274" s="83"/>
      <c r="AR274" s="83"/>
      <c r="AS274" s="45">
        <f t="shared" si="12"/>
        <v>0</v>
      </c>
      <c r="AT274" s="90"/>
      <c r="AU274" s="90"/>
      <c r="AV274" s="90"/>
      <c r="AW274" s="90"/>
      <c r="AX274" s="90"/>
      <c r="AY274" s="83">
        <v>0</v>
      </c>
      <c r="AZ274" s="90"/>
      <c r="BA274" s="90"/>
      <c r="BB274" s="83">
        <v>0</v>
      </c>
      <c r="BC274" s="90"/>
      <c r="BD274" s="90"/>
      <c r="BE274" s="83">
        <v>0</v>
      </c>
      <c r="BF274" s="90"/>
      <c r="BG274" s="83">
        <v>0</v>
      </c>
      <c r="BH274" s="90"/>
      <c r="BI274" s="83">
        <v>0</v>
      </c>
      <c r="BJ274" s="80"/>
    </row>
    <row r="275" spans="1:62" ht="36">
      <c r="A275" s="75"/>
      <c r="B275" s="75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9" t="s">
        <v>87</v>
      </c>
      <c r="AE275" s="79" t="s">
        <v>87</v>
      </c>
      <c r="AF275" s="80"/>
      <c r="AG275" s="83"/>
      <c r="AH275" s="83"/>
      <c r="AI275" s="83"/>
      <c r="AJ275" s="98"/>
      <c r="AK275" s="83"/>
      <c r="AL275" s="83">
        <f t="shared" si="10"/>
        <v>0</v>
      </c>
      <c r="AM275" s="83"/>
      <c r="AN275" s="83"/>
      <c r="AO275" s="83"/>
      <c r="AP275" s="45">
        <f t="shared" si="11"/>
        <v>0</v>
      </c>
      <c r="AQ275" s="83"/>
      <c r="AR275" s="83"/>
      <c r="AS275" s="45">
        <f t="shared" si="12"/>
        <v>0</v>
      </c>
      <c r="AT275" s="90"/>
      <c r="AU275" s="90"/>
      <c r="AV275" s="90"/>
      <c r="AW275" s="90"/>
      <c r="AX275" s="90"/>
      <c r="AY275" s="83">
        <v>0</v>
      </c>
      <c r="AZ275" s="90"/>
      <c r="BA275" s="90"/>
      <c r="BB275" s="83">
        <v>0</v>
      </c>
      <c r="BC275" s="90"/>
      <c r="BD275" s="90"/>
      <c r="BE275" s="83">
        <v>0</v>
      </c>
      <c r="BF275" s="90"/>
      <c r="BG275" s="83">
        <v>0</v>
      </c>
      <c r="BH275" s="90"/>
      <c r="BI275" s="83">
        <v>0</v>
      </c>
      <c r="BJ275" s="80"/>
    </row>
    <row r="276" spans="1:62">
      <c r="A276" s="75"/>
      <c r="B276" s="75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46" t="s">
        <v>479</v>
      </c>
      <c r="AE276" s="46" t="s">
        <v>479</v>
      </c>
      <c r="AF276" s="80"/>
      <c r="AG276" s="83"/>
      <c r="AH276" s="83"/>
      <c r="AI276" s="83"/>
      <c r="AJ276" s="98"/>
      <c r="AK276" s="83"/>
      <c r="AL276" s="83">
        <f t="shared" si="10"/>
        <v>0</v>
      </c>
      <c r="AM276" s="83"/>
      <c r="AN276" s="83"/>
      <c r="AO276" s="83"/>
      <c r="AP276" s="45">
        <f t="shared" si="11"/>
        <v>0</v>
      </c>
      <c r="AQ276" s="83"/>
      <c r="AR276" s="83"/>
      <c r="AS276" s="45">
        <f t="shared" si="12"/>
        <v>0</v>
      </c>
      <c r="AT276" s="90"/>
      <c r="AU276" s="90"/>
      <c r="AV276" s="90"/>
      <c r="AW276" s="90"/>
      <c r="AX276" s="90"/>
      <c r="AY276" s="83">
        <v>0</v>
      </c>
      <c r="AZ276" s="90"/>
      <c r="BA276" s="90"/>
      <c r="BB276" s="83">
        <v>0</v>
      </c>
      <c r="BC276" s="90"/>
      <c r="BD276" s="90"/>
      <c r="BE276" s="83">
        <v>0</v>
      </c>
      <c r="BF276" s="90"/>
      <c r="BG276" s="83">
        <v>0</v>
      </c>
      <c r="BH276" s="90"/>
      <c r="BI276" s="83">
        <v>0</v>
      </c>
      <c r="BJ276" s="80"/>
    </row>
    <row r="277" spans="1:62" ht="36">
      <c r="A277" s="75"/>
      <c r="B277" s="75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9" t="s">
        <v>87</v>
      </c>
      <c r="AE277" s="79" t="s">
        <v>87</v>
      </c>
      <c r="AF277" s="80"/>
      <c r="AG277" s="83"/>
      <c r="AH277" s="83"/>
      <c r="AI277" s="83"/>
      <c r="AJ277" s="98"/>
      <c r="AK277" s="83"/>
      <c r="AL277" s="83">
        <f t="shared" si="10"/>
        <v>0</v>
      </c>
      <c r="AM277" s="83"/>
      <c r="AN277" s="83"/>
      <c r="AO277" s="83"/>
      <c r="AP277" s="45">
        <f t="shared" si="11"/>
        <v>0</v>
      </c>
      <c r="AQ277" s="83"/>
      <c r="AR277" s="83"/>
      <c r="AS277" s="45">
        <f t="shared" si="12"/>
        <v>0</v>
      </c>
      <c r="AT277" s="90"/>
      <c r="AU277" s="90"/>
      <c r="AV277" s="90"/>
      <c r="AW277" s="90"/>
      <c r="AX277" s="90"/>
      <c r="AY277" s="83">
        <v>0</v>
      </c>
      <c r="AZ277" s="90"/>
      <c r="BA277" s="90"/>
      <c r="BB277" s="83">
        <v>0</v>
      </c>
      <c r="BC277" s="90"/>
      <c r="BD277" s="90"/>
      <c r="BE277" s="83">
        <v>0</v>
      </c>
      <c r="BF277" s="90"/>
      <c r="BG277" s="83">
        <v>0</v>
      </c>
      <c r="BH277" s="90"/>
      <c r="BI277" s="83">
        <v>0</v>
      </c>
      <c r="BJ277" s="80"/>
    </row>
    <row r="278" spans="1:62" ht="174.75" customHeight="1">
      <c r="A278" s="75"/>
      <c r="B278" s="75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116" t="s">
        <v>55</v>
      </c>
      <c r="AE278" s="51" t="s">
        <v>446</v>
      </c>
      <c r="AF278" s="80"/>
      <c r="AG278" s="83"/>
      <c r="AH278" s="83"/>
      <c r="AI278" s="83"/>
      <c r="AJ278" s="98"/>
      <c r="AK278" s="83"/>
      <c r="AL278" s="83">
        <f t="shared" si="10"/>
        <v>0</v>
      </c>
      <c r="AM278" s="83"/>
      <c r="AN278" s="83"/>
      <c r="AO278" s="83"/>
      <c r="AP278" s="45">
        <f t="shared" si="11"/>
        <v>0</v>
      </c>
      <c r="AQ278" s="83"/>
      <c r="AR278" s="83"/>
      <c r="AS278" s="45">
        <f t="shared" si="12"/>
        <v>0</v>
      </c>
      <c r="AT278" s="90"/>
      <c r="AU278" s="90"/>
      <c r="AV278" s="90"/>
      <c r="AW278" s="90"/>
      <c r="AX278" s="90"/>
      <c r="AY278" s="83">
        <v>0</v>
      </c>
      <c r="AZ278" s="90"/>
      <c r="BA278" s="90"/>
      <c r="BB278" s="83">
        <v>0</v>
      </c>
      <c r="BC278" s="90"/>
      <c r="BD278" s="90"/>
      <c r="BE278" s="83">
        <v>0</v>
      </c>
      <c r="BF278" s="90"/>
      <c r="BG278" s="83">
        <v>0</v>
      </c>
      <c r="BH278" s="90"/>
      <c r="BI278" s="83">
        <v>0</v>
      </c>
      <c r="BJ278" s="80"/>
    </row>
    <row r="279" spans="1:62" ht="102">
      <c r="A279" s="75"/>
      <c r="B279" s="75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114" t="s">
        <v>76</v>
      </c>
      <c r="AE279" s="46" t="s">
        <v>20</v>
      </c>
      <c r="AF279" s="80"/>
      <c r="AG279" s="83"/>
      <c r="AH279" s="83"/>
      <c r="AI279" s="83"/>
      <c r="AJ279" s="98"/>
      <c r="AK279" s="83"/>
      <c r="AL279" s="83">
        <f t="shared" si="10"/>
        <v>0</v>
      </c>
      <c r="AM279" s="83"/>
      <c r="AN279" s="83"/>
      <c r="AO279" s="83"/>
      <c r="AP279" s="45">
        <f t="shared" si="11"/>
        <v>0</v>
      </c>
      <c r="AQ279" s="83"/>
      <c r="AR279" s="83"/>
      <c r="AS279" s="45">
        <f t="shared" si="12"/>
        <v>0</v>
      </c>
      <c r="AT279" s="90"/>
      <c r="AU279" s="90"/>
      <c r="AV279" s="90"/>
      <c r="AW279" s="90"/>
      <c r="AX279" s="90"/>
      <c r="AY279" s="83">
        <v>0</v>
      </c>
      <c r="AZ279" s="90"/>
      <c r="BA279" s="90"/>
      <c r="BB279" s="83">
        <v>0</v>
      </c>
      <c r="BC279" s="90"/>
      <c r="BD279" s="90"/>
      <c r="BE279" s="83">
        <v>0</v>
      </c>
      <c r="BF279" s="90"/>
      <c r="BG279" s="83">
        <v>0</v>
      </c>
      <c r="BH279" s="90"/>
      <c r="BI279" s="83">
        <v>0</v>
      </c>
      <c r="BJ279" s="80"/>
    </row>
    <row r="280" spans="1:62" ht="36">
      <c r="A280" s="75"/>
      <c r="B280" s="75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9" t="s">
        <v>87</v>
      </c>
      <c r="AE280" s="79" t="s">
        <v>87</v>
      </c>
      <c r="AF280" s="80"/>
      <c r="AG280" s="83"/>
      <c r="AH280" s="83"/>
      <c r="AI280" s="83"/>
      <c r="AJ280" s="98"/>
      <c r="AK280" s="83"/>
      <c r="AL280" s="83">
        <f t="shared" si="10"/>
        <v>0</v>
      </c>
      <c r="AM280" s="83"/>
      <c r="AN280" s="83"/>
      <c r="AO280" s="83"/>
      <c r="AP280" s="45">
        <f t="shared" si="11"/>
        <v>0</v>
      </c>
      <c r="AQ280" s="83"/>
      <c r="AR280" s="83"/>
      <c r="AS280" s="45">
        <f t="shared" si="12"/>
        <v>0</v>
      </c>
      <c r="AT280" s="90"/>
      <c r="AU280" s="90"/>
      <c r="AV280" s="90"/>
      <c r="AW280" s="90"/>
      <c r="AX280" s="90"/>
      <c r="AY280" s="83">
        <v>0</v>
      </c>
      <c r="AZ280" s="90"/>
      <c r="BA280" s="90"/>
      <c r="BB280" s="83">
        <v>0</v>
      </c>
      <c r="BC280" s="90"/>
      <c r="BD280" s="90"/>
      <c r="BE280" s="83">
        <v>0</v>
      </c>
      <c r="BF280" s="90"/>
      <c r="BG280" s="83">
        <v>0</v>
      </c>
      <c r="BH280" s="90"/>
      <c r="BI280" s="83">
        <v>0</v>
      </c>
      <c r="BJ280" s="80"/>
    </row>
    <row r="281" spans="1:62" ht="90.75">
      <c r="A281" s="75"/>
      <c r="B281" s="75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110" t="s">
        <v>287</v>
      </c>
      <c r="AE281" s="46" t="s">
        <v>479</v>
      </c>
      <c r="AF281" s="80"/>
      <c r="AG281" s="83"/>
      <c r="AH281" s="83"/>
      <c r="AI281" s="83"/>
      <c r="AJ281" s="98"/>
      <c r="AK281" s="83"/>
      <c r="AL281" s="83">
        <f t="shared" si="10"/>
        <v>0</v>
      </c>
      <c r="AM281" s="83"/>
      <c r="AN281" s="83"/>
      <c r="AO281" s="83"/>
      <c r="AP281" s="45">
        <f t="shared" si="11"/>
        <v>0</v>
      </c>
      <c r="AQ281" s="83"/>
      <c r="AR281" s="83"/>
      <c r="AS281" s="45">
        <f t="shared" si="12"/>
        <v>0</v>
      </c>
      <c r="AT281" s="90"/>
      <c r="AU281" s="90"/>
      <c r="AV281" s="90"/>
      <c r="AW281" s="90"/>
      <c r="AX281" s="90"/>
      <c r="AY281" s="83">
        <v>0</v>
      </c>
      <c r="AZ281" s="90"/>
      <c r="BA281" s="90"/>
      <c r="BB281" s="83">
        <v>0</v>
      </c>
      <c r="BC281" s="90"/>
      <c r="BD281" s="90"/>
      <c r="BE281" s="83">
        <v>0</v>
      </c>
      <c r="BF281" s="90"/>
      <c r="BG281" s="83">
        <v>0</v>
      </c>
      <c r="BH281" s="90"/>
      <c r="BI281" s="83">
        <v>0</v>
      </c>
      <c r="BJ281" s="80"/>
    </row>
    <row r="282" spans="1:62" ht="36">
      <c r="A282" s="75"/>
      <c r="B282" s="75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9" t="s">
        <v>87</v>
      </c>
      <c r="AE282" s="79" t="s">
        <v>87</v>
      </c>
      <c r="AF282" s="80"/>
      <c r="AG282" s="83"/>
      <c r="AH282" s="83"/>
      <c r="AI282" s="83"/>
      <c r="AJ282" s="98"/>
      <c r="AK282" s="83"/>
      <c r="AL282" s="83">
        <f t="shared" si="10"/>
        <v>0</v>
      </c>
      <c r="AM282" s="83"/>
      <c r="AN282" s="83"/>
      <c r="AO282" s="83"/>
      <c r="AP282" s="45">
        <f t="shared" si="11"/>
        <v>0</v>
      </c>
      <c r="AQ282" s="83"/>
      <c r="AR282" s="83"/>
      <c r="AS282" s="45">
        <f t="shared" si="12"/>
        <v>0</v>
      </c>
      <c r="AT282" s="90"/>
      <c r="AU282" s="90"/>
      <c r="AV282" s="90"/>
      <c r="AW282" s="90"/>
      <c r="AX282" s="90"/>
      <c r="AY282" s="83">
        <v>0</v>
      </c>
      <c r="AZ282" s="90"/>
      <c r="BA282" s="90"/>
      <c r="BB282" s="83">
        <v>0</v>
      </c>
      <c r="BC282" s="90"/>
      <c r="BD282" s="90"/>
      <c r="BE282" s="83">
        <v>0</v>
      </c>
      <c r="BF282" s="90"/>
      <c r="BG282" s="83">
        <v>0</v>
      </c>
      <c r="BH282" s="90"/>
      <c r="BI282" s="83">
        <v>0</v>
      </c>
      <c r="BJ282" s="80"/>
    </row>
    <row r="283" spans="1:62" ht="43.5">
      <c r="A283" s="75"/>
      <c r="B283" s="75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105" t="s">
        <v>332</v>
      </c>
      <c r="AE283" s="49" t="s">
        <v>447</v>
      </c>
      <c r="AF283" s="80"/>
      <c r="AG283" s="83"/>
      <c r="AH283" s="83"/>
      <c r="AI283" s="83"/>
      <c r="AJ283" s="98"/>
      <c r="AK283" s="83"/>
      <c r="AL283" s="83">
        <f t="shared" si="10"/>
        <v>0</v>
      </c>
      <c r="AM283" s="83"/>
      <c r="AN283" s="83"/>
      <c r="AO283" s="83"/>
      <c r="AP283" s="45">
        <f t="shared" si="11"/>
        <v>0</v>
      </c>
      <c r="AQ283" s="83"/>
      <c r="AR283" s="83"/>
      <c r="AS283" s="45">
        <f t="shared" si="12"/>
        <v>0</v>
      </c>
      <c r="AT283" s="90"/>
      <c r="AU283" s="90"/>
      <c r="AV283" s="90"/>
      <c r="AW283" s="90"/>
      <c r="AX283" s="90"/>
      <c r="AY283" s="83">
        <v>0</v>
      </c>
      <c r="AZ283" s="90"/>
      <c r="BA283" s="90"/>
      <c r="BB283" s="83">
        <v>0</v>
      </c>
      <c r="BC283" s="90"/>
      <c r="BD283" s="90"/>
      <c r="BE283" s="83">
        <v>0</v>
      </c>
      <c r="BF283" s="90"/>
      <c r="BG283" s="83">
        <v>0</v>
      </c>
      <c r="BH283" s="90"/>
      <c r="BI283" s="83">
        <v>0</v>
      </c>
      <c r="BJ283" s="80"/>
    </row>
    <row r="284" spans="1:62" ht="34.5">
      <c r="A284" s="75"/>
      <c r="B284" s="75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106" t="s">
        <v>77</v>
      </c>
      <c r="AE284" s="46" t="s">
        <v>478</v>
      </c>
      <c r="AF284" s="80"/>
      <c r="AG284" s="83"/>
      <c r="AH284" s="83"/>
      <c r="AI284" s="83"/>
      <c r="AJ284" s="98"/>
      <c r="AK284" s="83"/>
      <c r="AL284" s="83">
        <f t="shared" si="10"/>
        <v>0</v>
      </c>
      <c r="AM284" s="83"/>
      <c r="AN284" s="83"/>
      <c r="AO284" s="83"/>
      <c r="AP284" s="45">
        <f t="shared" si="11"/>
        <v>0</v>
      </c>
      <c r="AQ284" s="83"/>
      <c r="AR284" s="83"/>
      <c r="AS284" s="45">
        <f t="shared" si="12"/>
        <v>0</v>
      </c>
      <c r="AT284" s="90"/>
      <c r="AU284" s="90"/>
      <c r="AV284" s="90"/>
      <c r="AW284" s="90"/>
      <c r="AX284" s="90"/>
      <c r="AY284" s="83">
        <v>0</v>
      </c>
      <c r="AZ284" s="90"/>
      <c r="BA284" s="90"/>
      <c r="BB284" s="83">
        <v>0</v>
      </c>
      <c r="BC284" s="90"/>
      <c r="BD284" s="90"/>
      <c r="BE284" s="83">
        <v>0</v>
      </c>
      <c r="BF284" s="90"/>
      <c r="BG284" s="83">
        <v>0</v>
      </c>
      <c r="BH284" s="90"/>
      <c r="BI284" s="83">
        <v>0</v>
      </c>
      <c r="BJ284" s="80"/>
    </row>
    <row r="285" spans="1:62" ht="79.5">
      <c r="A285" s="75"/>
      <c r="B285" s="75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106" t="s">
        <v>333</v>
      </c>
      <c r="AE285" s="46" t="s">
        <v>479</v>
      </c>
      <c r="AF285" s="80"/>
      <c r="AG285" s="83"/>
      <c r="AH285" s="83"/>
      <c r="AI285" s="83"/>
      <c r="AJ285" s="98"/>
      <c r="AK285" s="83"/>
      <c r="AL285" s="83">
        <f t="shared" si="10"/>
        <v>0</v>
      </c>
      <c r="AM285" s="83"/>
      <c r="AN285" s="83"/>
      <c r="AO285" s="83"/>
      <c r="AP285" s="45">
        <f t="shared" si="11"/>
        <v>0</v>
      </c>
      <c r="AQ285" s="83"/>
      <c r="AR285" s="83"/>
      <c r="AS285" s="45">
        <f t="shared" si="12"/>
        <v>0</v>
      </c>
      <c r="AT285" s="90"/>
      <c r="AU285" s="90"/>
      <c r="AV285" s="90"/>
      <c r="AW285" s="90"/>
      <c r="AX285" s="90"/>
      <c r="AY285" s="83">
        <v>0</v>
      </c>
      <c r="AZ285" s="90"/>
      <c r="BA285" s="90"/>
      <c r="BB285" s="83">
        <v>0</v>
      </c>
      <c r="BC285" s="90"/>
      <c r="BD285" s="90"/>
      <c r="BE285" s="83">
        <v>0</v>
      </c>
      <c r="BF285" s="90"/>
      <c r="BG285" s="83">
        <v>0</v>
      </c>
      <c r="BH285" s="90"/>
      <c r="BI285" s="83">
        <v>0</v>
      </c>
      <c r="BJ285" s="80"/>
    </row>
    <row r="286" spans="1:62" ht="68.25">
      <c r="A286" s="75"/>
      <c r="B286" s="75"/>
      <c r="C286" s="76">
        <v>0</v>
      </c>
      <c r="D286" s="76">
        <v>7</v>
      </c>
      <c r="E286" s="76">
        <v>5</v>
      </c>
      <c r="F286" s="76">
        <v>0</v>
      </c>
      <c r="G286" s="76">
        <v>7</v>
      </c>
      <c r="H286" s="76">
        <v>0</v>
      </c>
      <c r="I286" s="76">
        <v>2</v>
      </c>
      <c r="J286" s="76">
        <v>0</v>
      </c>
      <c r="K286" s="76">
        <v>2</v>
      </c>
      <c r="L286" s="85" t="s">
        <v>353</v>
      </c>
      <c r="M286" s="76">
        <v>2</v>
      </c>
      <c r="N286" s="76">
        <v>0</v>
      </c>
      <c r="O286" s="76">
        <v>0</v>
      </c>
      <c r="P286" s="76">
        <v>0</v>
      </c>
      <c r="Q286" s="76">
        <v>6</v>
      </c>
      <c r="R286" s="76">
        <v>1</v>
      </c>
      <c r="S286" s="76">
        <v>1</v>
      </c>
      <c r="T286" s="77">
        <v>2</v>
      </c>
      <c r="U286" s="77">
        <v>4</v>
      </c>
      <c r="V286" s="77">
        <v>1</v>
      </c>
      <c r="W286" s="77"/>
      <c r="X286" s="77"/>
      <c r="Y286" s="77"/>
      <c r="Z286" s="77"/>
      <c r="AA286" s="77"/>
      <c r="AB286" s="77"/>
      <c r="AC286" s="77"/>
      <c r="AD286" s="102" t="s">
        <v>334</v>
      </c>
      <c r="AE286" s="44" t="s">
        <v>448</v>
      </c>
      <c r="AF286" s="80"/>
      <c r="AG286" s="83">
        <v>51284.6</v>
      </c>
      <c r="AH286" s="83">
        <v>49108</v>
      </c>
      <c r="AI286" s="83">
        <v>52352.5</v>
      </c>
      <c r="AJ286" s="98">
        <v>53375.1</v>
      </c>
      <c r="AK286" s="83"/>
      <c r="AL286" s="83">
        <f t="shared" si="10"/>
        <v>53375.1</v>
      </c>
      <c r="AM286" s="83"/>
      <c r="AN286" s="83">
        <v>0</v>
      </c>
      <c r="AO286" s="83"/>
      <c r="AP286" s="45">
        <f t="shared" si="11"/>
        <v>0</v>
      </c>
      <c r="AQ286" s="83"/>
      <c r="AR286" s="83"/>
      <c r="AS286" s="45">
        <f t="shared" si="12"/>
        <v>53375.1</v>
      </c>
      <c r="AT286" s="90"/>
      <c r="AU286" s="90"/>
      <c r="AV286" s="90"/>
      <c r="AW286" s="90"/>
      <c r="AX286" s="90"/>
      <c r="AY286" s="83">
        <v>53375.1</v>
      </c>
      <c r="AZ286" s="90"/>
      <c r="BA286" s="90"/>
      <c r="BB286" s="83">
        <v>53375.1</v>
      </c>
      <c r="BC286" s="90"/>
      <c r="BD286" s="90"/>
      <c r="BE286" s="83">
        <v>53375.1</v>
      </c>
      <c r="BF286" s="90"/>
      <c r="BG286" s="83">
        <v>53375.1</v>
      </c>
      <c r="BH286" s="90"/>
      <c r="BI286" s="83">
        <v>53375.1</v>
      </c>
      <c r="BJ286" s="80"/>
    </row>
    <row r="287" spans="1:62" ht="57">
      <c r="A287" s="75"/>
      <c r="B287" s="75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106" t="s">
        <v>78</v>
      </c>
      <c r="AE287" s="46" t="s">
        <v>20</v>
      </c>
      <c r="AF287" s="80"/>
      <c r="AG287" s="83"/>
      <c r="AH287" s="83"/>
      <c r="AI287" s="83"/>
      <c r="AJ287" s="98"/>
      <c r="AK287" s="83"/>
      <c r="AL287" s="83">
        <f t="shared" si="10"/>
        <v>0</v>
      </c>
      <c r="AM287" s="83"/>
      <c r="AN287" s="83"/>
      <c r="AO287" s="83"/>
      <c r="AP287" s="45">
        <f t="shared" si="11"/>
        <v>0</v>
      </c>
      <c r="AQ287" s="83"/>
      <c r="AR287" s="83"/>
      <c r="AS287" s="45">
        <f t="shared" si="12"/>
        <v>0</v>
      </c>
      <c r="AT287" s="90"/>
      <c r="AU287" s="90"/>
      <c r="AV287" s="90"/>
      <c r="AW287" s="90"/>
      <c r="AX287" s="90"/>
      <c r="AY287" s="83">
        <v>0</v>
      </c>
      <c r="AZ287" s="90"/>
      <c r="BA287" s="90"/>
      <c r="BB287" s="83">
        <v>0</v>
      </c>
      <c r="BC287" s="90"/>
      <c r="BD287" s="90"/>
      <c r="BE287" s="83">
        <v>0</v>
      </c>
      <c r="BF287" s="90"/>
      <c r="BG287" s="83">
        <v>0</v>
      </c>
      <c r="BH287" s="90"/>
      <c r="BI287" s="83">
        <v>0</v>
      </c>
      <c r="BJ287" s="80"/>
    </row>
    <row r="288" spans="1:62" ht="36">
      <c r="A288" s="75"/>
      <c r="B288" s="75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9" t="s">
        <v>87</v>
      </c>
      <c r="AE288" s="79" t="s">
        <v>87</v>
      </c>
      <c r="AF288" s="80"/>
      <c r="AG288" s="83"/>
      <c r="AH288" s="83"/>
      <c r="AI288" s="83"/>
      <c r="AJ288" s="98"/>
      <c r="AK288" s="83"/>
      <c r="AL288" s="83">
        <f t="shared" si="10"/>
        <v>0</v>
      </c>
      <c r="AM288" s="83"/>
      <c r="AN288" s="83"/>
      <c r="AO288" s="83"/>
      <c r="AP288" s="45">
        <f t="shared" si="11"/>
        <v>0</v>
      </c>
      <c r="AQ288" s="83"/>
      <c r="AR288" s="83"/>
      <c r="AS288" s="45">
        <f t="shared" si="12"/>
        <v>0</v>
      </c>
      <c r="AT288" s="90"/>
      <c r="AU288" s="90"/>
      <c r="AV288" s="90"/>
      <c r="AW288" s="90"/>
      <c r="AX288" s="90"/>
      <c r="AY288" s="83">
        <v>0</v>
      </c>
      <c r="AZ288" s="90"/>
      <c r="BA288" s="90"/>
      <c r="BB288" s="83">
        <v>0</v>
      </c>
      <c r="BC288" s="90"/>
      <c r="BD288" s="90"/>
      <c r="BE288" s="83">
        <v>0</v>
      </c>
      <c r="BF288" s="90"/>
      <c r="BG288" s="83">
        <v>0</v>
      </c>
      <c r="BH288" s="90"/>
      <c r="BI288" s="83">
        <v>0</v>
      </c>
      <c r="BJ288" s="80"/>
    </row>
    <row r="289" spans="1:62">
      <c r="A289" s="75"/>
      <c r="B289" s="75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46" t="s">
        <v>479</v>
      </c>
      <c r="AE289" s="46" t="s">
        <v>479</v>
      </c>
      <c r="AF289" s="80"/>
      <c r="AG289" s="83"/>
      <c r="AH289" s="83"/>
      <c r="AI289" s="83"/>
      <c r="AJ289" s="98"/>
      <c r="AK289" s="83"/>
      <c r="AL289" s="83">
        <f t="shared" si="10"/>
        <v>0</v>
      </c>
      <c r="AM289" s="83"/>
      <c r="AN289" s="83"/>
      <c r="AO289" s="83"/>
      <c r="AP289" s="45">
        <f t="shared" si="11"/>
        <v>0</v>
      </c>
      <c r="AQ289" s="83"/>
      <c r="AR289" s="83"/>
      <c r="AS289" s="45">
        <f t="shared" si="12"/>
        <v>0</v>
      </c>
      <c r="AT289" s="90"/>
      <c r="AU289" s="90"/>
      <c r="AV289" s="90"/>
      <c r="AW289" s="90"/>
      <c r="AX289" s="90"/>
      <c r="AY289" s="83">
        <v>0</v>
      </c>
      <c r="AZ289" s="90"/>
      <c r="BA289" s="90"/>
      <c r="BB289" s="83">
        <v>0</v>
      </c>
      <c r="BC289" s="90"/>
      <c r="BD289" s="90"/>
      <c r="BE289" s="83">
        <v>0</v>
      </c>
      <c r="BF289" s="90"/>
      <c r="BG289" s="83">
        <v>0</v>
      </c>
      <c r="BH289" s="90"/>
      <c r="BI289" s="83">
        <v>0</v>
      </c>
      <c r="BJ289" s="80"/>
    </row>
    <row r="290" spans="1:62" ht="36">
      <c r="A290" s="75"/>
      <c r="B290" s="75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9" t="s">
        <v>87</v>
      </c>
      <c r="AE290" s="79" t="s">
        <v>87</v>
      </c>
      <c r="AF290" s="80"/>
      <c r="AG290" s="83"/>
      <c r="AH290" s="83"/>
      <c r="AI290" s="83"/>
      <c r="AJ290" s="98"/>
      <c r="AK290" s="83"/>
      <c r="AL290" s="83">
        <f t="shared" si="10"/>
        <v>0</v>
      </c>
      <c r="AM290" s="83"/>
      <c r="AN290" s="83"/>
      <c r="AO290" s="83"/>
      <c r="AP290" s="45">
        <f t="shared" si="11"/>
        <v>0</v>
      </c>
      <c r="AQ290" s="83"/>
      <c r="AR290" s="83"/>
      <c r="AS290" s="45">
        <f t="shared" si="12"/>
        <v>0</v>
      </c>
      <c r="AT290" s="90"/>
      <c r="AU290" s="90"/>
      <c r="AV290" s="90"/>
      <c r="AW290" s="90"/>
      <c r="AX290" s="90"/>
      <c r="AY290" s="83">
        <v>0</v>
      </c>
      <c r="AZ290" s="90"/>
      <c r="BA290" s="90"/>
      <c r="BB290" s="83">
        <v>0</v>
      </c>
      <c r="BC290" s="90"/>
      <c r="BD290" s="90"/>
      <c r="BE290" s="83">
        <v>0</v>
      </c>
      <c r="BF290" s="90"/>
      <c r="BG290" s="83">
        <v>0</v>
      </c>
      <c r="BH290" s="90"/>
      <c r="BI290" s="83">
        <v>0</v>
      </c>
      <c r="BJ290" s="80"/>
    </row>
    <row r="291" spans="1:62" ht="68.25">
      <c r="A291" s="75"/>
      <c r="B291" s="75"/>
      <c r="C291" s="76">
        <v>0</v>
      </c>
      <c r="D291" s="76">
        <v>7</v>
      </c>
      <c r="E291" s="76">
        <v>5</v>
      </c>
      <c r="F291" s="76">
        <v>0</v>
      </c>
      <c r="G291" s="76">
        <v>7</v>
      </c>
      <c r="H291" s="76">
        <v>0</v>
      </c>
      <c r="I291" s="76">
        <v>2</v>
      </c>
      <c r="J291" s="76">
        <v>0</v>
      </c>
      <c r="K291" s="76">
        <v>2</v>
      </c>
      <c r="L291" s="85" t="s">
        <v>353</v>
      </c>
      <c r="M291" s="76">
        <v>2</v>
      </c>
      <c r="N291" s="76">
        <v>0</v>
      </c>
      <c r="O291" s="76">
        <v>0</v>
      </c>
      <c r="P291" s="76">
        <v>0</v>
      </c>
      <c r="Q291" s="76">
        <v>6</v>
      </c>
      <c r="R291" s="76">
        <v>1</v>
      </c>
      <c r="S291" s="76">
        <v>2</v>
      </c>
      <c r="T291" s="77">
        <v>2</v>
      </c>
      <c r="U291" s="77">
        <v>4</v>
      </c>
      <c r="V291" s="77">
        <v>1</v>
      </c>
      <c r="W291" s="77"/>
      <c r="X291" s="77"/>
      <c r="Y291" s="77"/>
      <c r="Z291" s="77"/>
      <c r="AA291" s="77"/>
      <c r="AB291" s="77"/>
      <c r="AC291" s="77"/>
      <c r="AD291" s="102" t="s">
        <v>449</v>
      </c>
      <c r="AE291" s="44" t="s">
        <v>449</v>
      </c>
      <c r="AF291" s="80"/>
      <c r="AG291" s="83">
        <v>0</v>
      </c>
      <c r="AH291" s="83">
        <v>4200</v>
      </c>
      <c r="AI291" s="83">
        <v>5123.3</v>
      </c>
      <c r="AJ291" s="98">
        <v>4447.8</v>
      </c>
      <c r="AK291" s="83"/>
      <c r="AL291" s="83">
        <f t="shared" si="10"/>
        <v>4447.8</v>
      </c>
      <c r="AM291" s="83"/>
      <c r="AN291" s="83">
        <v>0</v>
      </c>
      <c r="AO291" s="83"/>
      <c r="AP291" s="45">
        <f t="shared" si="11"/>
        <v>0</v>
      </c>
      <c r="AQ291" s="83"/>
      <c r="AR291" s="83"/>
      <c r="AS291" s="45">
        <f t="shared" si="12"/>
        <v>4447.8</v>
      </c>
      <c r="AT291" s="90"/>
      <c r="AU291" s="90"/>
      <c r="AV291" s="90"/>
      <c r="AW291" s="90"/>
      <c r="AX291" s="90"/>
      <c r="AY291" s="83">
        <v>4447.8</v>
      </c>
      <c r="AZ291" s="90"/>
      <c r="BA291" s="90"/>
      <c r="BB291" s="83">
        <v>4447.8</v>
      </c>
      <c r="BC291" s="90"/>
      <c r="BD291" s="90"/>
      <c r="BE291" s="83">
        <v>4447.8</v>
      </c>
      <c r="BF291" s="90"/>
      <c r="BG291" s="83">
        <v>4447.8</v>
      </c>
      <c r="BH291" s="90"/>
      <c r="BI291" s="83">
        <v>4447.8</v>
      </c>
      <c r="BJ291" s="80"/>
    </row>
    <row r="292" spans="1:62" ht="102">
      <c r="A292" s="75"/>
      <c r="B292" s="75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106" t="s">
        <v>79</v>
      </c>
      <c r="AE292" s="46" t="s">
        <v>20</v>
      </c>
      <c r="AF292" s="80"/>
      <c r="AG292" s="83"/>
      <c r="AH292" s="83"/>
      <c r="AI292" s="83"/>
      <c r="AJ292" s="98"/>
      <c r="AK292" s="83"/>
      <c r="AL292" s="83">
        <f t="shared" si="10"/>
        <v>0</v>
      </c>
      <c r="AM292" s="83"/>
      <c r="AN292" s="83"/>
      <c r="AO292" s="83"/>
      <c r="AP292" s="45">
        <f t="shared" si="11"/>
        <v>0</v>
      </c>
      <c r="AQ292" s="83"/>
      <c r="AR292" s="83"/>
      <c r="AS292" s="45">
        <f t="shared" si="12"/>
        <v>0</v>
      </c>
      <c r="AT292" s="90"/>
      <c r="AU292" s="90"/>
      <c r="AV292" s="90"/>
      <c r="AW292" s="90"/>
      <c r="AX292" s="90"/>
      <c r="AY292" s="83">
        <v>0</v>
      </c>
      <c r="AZ292" s="90"/>
      <c r="BA292" s="90"/>
      <c r="BB292" s="83">
        <v>0</v>
      </c>
      <c r="BC292" s="90"/>
      <c r="BD292" s="90"/>
      <c r="BE292" s="83">
        <v>0</v>
      </c>
      <c r="BF292" s="90"/>
      <c r="BG292" s="83">
        <v>0</v>
      </c>
      <c r="BH292" s="90"/>
      <c r="BI292" s="83">
        <v>0</v>
      </c>
      <c r="BJ292" s="80"/>
    </row>
    <row r="293" spans="1:62" ht="36">
      <c r="A293" s="75"/>
      <c r="B293" s="75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9" t="s">
        <v>87</v>
      </c>
      <c r="AE293" s="79" t="s">
        <v>87</v>
      </c>
      <c r="AF293" s="80"/>
      <c r="AG293" s="83"/>
      <c r="AH293" s="83"/>
      <c r="AI293" s="83"/>
      <c r="AJ293" s="98"/>
      <c r="AK293" s="83"/>
      <c r="AL293" s="83">
        <f t="shared" si="10"/>
        <v>0</v>
      </c>
      <c r="AM293" s="83"/>
      <c r="AN293" s="83"/>
      <c r="AO293" s="83"/>
      <c r="AP293" s="45">
        <f t="shared" si="11"/>
        <v>0</v>
      </c>
      <c r="AQ293" s="83"/>
      <c r="AR293" s="83"/>
      <c r="AS293" s="45">
        <f t="shared" si="12"/>
        <v>0</v>
      </c>
      <c r="AT293" s="90"/>
      <c r="AU293" s="90"/>
      <c r="AV293" s="90"/>
      <c r="AW293" s="90"/>
      <c r="AX293" s="90"/>
      <c r="AY293" s="83">
        <v>0</v>
      </c>
      <c r="AZ293" s="90"/>
      <c r="BA293" s="90"/>
      <c r="BB293" s="83">
        <v>0</v>
      </c>
      <c r="BC293" s="90"/>
      <c r="BD293" s="90"/>
      <c r="BE293" s="83">
        <v>0</v>
      </c>
      <c r="BF293" s="90"/>
      <c r="BG293" s="83">
        <v>0</v>
      </c>
      <c r="BH293" s="90"/>
      <c r="BI293" s="83">
        <v>0</v>
      </c>
      <c r="BJ293" s="80"/>
    </row>
    <row r="294" spans="1:62">
      <c r="A294" s="75"/>
      <c r="B294" s="75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46" t="s">
        <v>479</v>
      </c>
      <c r="AE294" s="46" t="s">
        <v>479</v>
      </c>
      <c r="AF294" s="80"/>
      <c r="AG294" s="83"/>
      <c r="AH294" s="83"/>
      <c r="AI294" s="83"/>
      <c r="AJ294" s="98"/>
      <c r="AK294" s="83"/>
      <c r="AL294" s="83">
        <f t="shared" si="10"/>
        <v>0</v>
      </c>
      <c r="AM294" s="83"/>
      <c r="AN294" s="83"/>
      <c r="AO294" s="83"/>
      <c r="AP294" s="45">
        <f t="shared" si="11"/>
        <v>0</v>
      </c>
      <c r="AQ294" s="83"/>
      <c r="AR294" s="83"/>
      <c r="AS294" s="45">
        <f t="shared" si="12"/>
        <v>0</v>
      </c>
      <c r="AT294" s="90"/>
      <c r="AU294" s="90"/>
      <c r="AV294" s="90"/>
      <c r="AW294" s="90"/>
      <c r="AX294" s="90"/>
      <c r="AY294" s="83">
        <v>0</v>
      </c>
      <c r="AZ294" s="90"/>
      <c r="BA294" s="90"/>
      <c r="BB294" s="83">
        <v>0</v>
      </c>
      <c r="BC294" s="90"/>
      <c r="BD294" s="90"/>
      <c r="BE294" s="83">
        <v>0</v>
      </c>
      <c r="BF294" s="90"/>
      <c r="BG294" s="83">
        <v>0</v>
      </c>
      <c r="BH294" s="90"/>
      <c r="BI294" s="83">
        <v>0</v>
      </c>
      <c r="BJ294" s="80"/>
    </row>
    <row r="295" spans="1:62" ht="36">
      <c r="A295" s="75"/>
      <c r="B295" s="75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9" t="s">
        <v>87</v>
      </c>
      <c r="AE295" s="79" t="s">
        <v>87</v>
      </c>
      <c r="AF295" s="80"/>
      <c r="AG295" s="83"/>
      <c r="AH295" s="83"/>
      <c r="AI295" s="83"/>
      <c r="AJ295" s="98"/>
      <c r="AK295" s="83"/>
      <c r="AL295" s="83">
        <f t="shared" si="10"/>
        <v>0</v>
      </c>
      <c r="AM295" s="83"/>
      <c r="AN295" s="83"/>
      <c r="AO295" s="83"/>
      <c r="AP295" s="45">
        <f t="shared" si="11"/>
        <v>0</v>
      </c>
      <c r="AQ295" s="83"/>
      <c r="AR295" s="83"/>
      <c r="AS295" s="45">
        <f t="shared" si="12"/>
        <v>0</v>
      </c>
      <c r="AT295" s="90"/>
      <c r="AU295" s="90"/>
      <c r="AV295" s="90"/>
      <c r="AW295" s="90"/>
      <c r="AX295" s="90"/>
      <c r="AY295" s="83">
        <v>0</v>
      </c>
      <c r="AZ295" s="90"/>
      <c r="BA295" s="90"/>
      <c r="BB295" s="83">
        <v>0</v>
      </c>
      <c r="BC295" s="90"/>
      <c r="BD295" s="90"/>
      <c r="BE295" s="83">
        <v>0</v>
      </c>
      <c r="BF295" s="90"/>
      <c r="BG295" s="83">
        <v>0</v>
      </c>
      <c r="BH295" s="90"/>
      <c r="BI295" s="83">
        <v>0</v>
      </c>
      <c r="BJ295" s="80"/>
    </row>
    <row r="296" spans="1:62" ht="68.25">
      <c r="A296" s="75"/>
      <c r="B296" s="75"/>
      <c r="C296" s="76">
        <v>0</v>
      </c>
      <c r="D296" s="76">
        <v>7</v>
      </c>
      <c r="E296" s="76">
        <v>5</v>
      </c>
      <c r="F296" s="76">
        <v>0</v>
      </c>
      <c r="G296" s="76">
        <v>7</v>
      </c>
      <c r="H296" s="76">
        <v>0</v>
      </c>
      <c r="I296" s="76">
        <v>2</v>
      </c>
      <c r="J296" s="76">
        <v>5</v>
      </c>
      <c r="K296" s="76">
        <v>2</v>
      </c>
      <c r="L296" s="76">
        <v>0</v>
      </c>
      <c r="M296" s="76">
        <v>0</v>
      </c>
      <c r="N296" s="76">
        <v>9</v>
      </c>
      <c r="O296" s="76">
        <v>0</v>
      </c>
      <c r="P296" s="76">
        <v>0</v>
      </c>
      <c r="Q296" s="76">
        <v>5</v>
      </c>
      <c r="R296" s="76">
        <v>4</v>
      </c>
      <c r="S296" s="76">
        <v>0</v>
      </c>
      <c r="T296" s="77">
        <v>2</v>
      </c>
      <c r="U296" s="77">
        <v>5</v>
      </c>
      <c r="V296" s="77">
        <v>1</v>
      </c>
      <c r="W296" s="77"/>
      <c r="X296" s="77"/>
      <c r="Y296" s="77"/>
      <c r="Z296" s="77"/>
      <c r="AA296" s="77"/>
      <c r="AB296" s="77"/>
      <c r="AC296" s="77"/>
      <c r="AD296" s="102" t="s">
        <v>481</v>
      </c>
      <c r="AE296" s="44" t="s">
        <v>450</v>
      </c>
      <c r="AF296" s="80"/>
      <c r="AG296" s="83">
        <v>75540.7</v>
      </c>
      <c r="AH296" s="83">
        <v>84879.3</v>
      </c>
      <c r="AI296" s="83">
        <v>76678.100000000006</v>
      </c>
      <c r="AJ296" s="98">
        <v>84849.3</v>
      </c>
      <c r="AK296" s="83"/>
      <c r="AL296" s="83">
        <f t="shared" si="10"/>
        <v>84849.3</v>
      </c>
      <c r="AM296" s="83"/>
      <c r="AN296" s="83">
        <v>0</v>
      </c>
      <c r="AO296" s="83"/>
      <c r="AP296" s="45">
        <f t="shared" si="11"/>
        <v>0</v>
      </c>
      <c r="AQ296" s="83"/>
      <c r="AR296" s="83"/>
      <c r="AS296" s="45">
        <f t="shared" si="12"/>
        <v>84849.3</v>
      </c>
      <c r="AT296" s="90"/>
      <c r="AU296" s="90"/>
      <c r="AV296" s="90"/>
      <c r="AW296" s="90"/>
      <c r="AX296" s="90"/>
      <c r="AY296" s="83">
        <v>84849.3</v>
      </c>
      <c r="AZ296" s="90"/>
      <c r="BA296" s="90"/>
      <c r="BB296" s="83">
        <v>84849.3</v>
      </c>
      <c r="BC296" s="90"/>
      <c r="BD296" s="90"/>
      <c r="BE296" s="83">
        <v>84849.3</v>
      </c>
      <c r="BF296" s="90"/>
      <c r="BG296" s="83">
        <v>84849.3</v>
      </c>
      <c r="BH296" s="90"/>
      <c r="BI296" s="83">
        <v>84849.3</v>
      </c>
      <c r="BJ296" s="80"/>
    </row>
    <row r="297" spans="1:62" ht="68.25">
      <c r="A297" s="75"/>
      <c r="B297" s="75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106" t="s">
        <v>482</v>
      </c>
      <c r="AE297" s="46" t="s">
        <v>20</v>
      </c>
      <c r="AF297" s="80"/>
      <c r="AG297" s="83"/>
      <c r="AH297" s="83"/>
      <c r="AI297" s="83"/>
      <c r="AJ297" s="98"/>
      <c r="AK297" s="83"/>
      <c r="AL297" s="83">
        <f t="shared" si="10"/>
        <v>0</v>
      </c>
      <c r="AM297" s="83"/>
      <c r="AN297" s="83"/>
      <c r="AO297" s="83"/>
      <c r="AP297" s="45">
        <f t="shared" si="11"/>
        <v>0</v>
      </c>
      <c r="AQ297" s="83"/>
      <c r="AR297" s="83"/>
      <c r="AS297" s="45">
        <f t="shared" si="12"/>
        <v>0</v>
      </c>
      <c r="AT297" s="90"/>
      <c r="AU297" s="90"/>
      <c r="AV297" s="90"/>
      <c r="AW297" s="90"/>
      <c r="AX297" s="90"/>
      <c r="AY297" s="83">
        <v>0</v>
      </c>
      <c r="AZ297" s="90"/>
      <c r="BA297" s="90"/>
      <c r="BB297" s="83">
        <v>0</v>
      </c>
      <c r="BC297" s="90"/>
      <c r="BD297" s="90"/>
      <c r="BE297" s="83">
        <v>0</v>
      </c>
      <c r="BF297" s="90"/>
      <c r="BG297" s="83">
        <v>0</v>
      </c>
      <c r="BH297" s="90"/>
      <c r="BI297" s="83">
        <v>0</v>
      </c>
      <c r="BJ297" s="80"/>
    </row>
    <row r="298" spans="1:62" ht="36">
      <c r="A298" s="75"/>
      <c r="B298" s="75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9" t="s">
        <v>87</v>
      </c>
      <c r="AE298" s="79" t="s">
        <v>87</v>
      </c>
      <c r="AF298" s="80"/>
      <c r="AG298" s="83"/>
      <c r="AH298" s="83"/>
      <c r="AI298" s="83"/>
      <c r="AJ298" s="98"/>
      <c r="AK298" s="83"/>
      <c r="AL298" s="83">
        <f t="shared" si="10"/>
        <v>0</v>
      </c>
      <c r="AM298" s="83"/>
      <c r="AN298" s="83"/>
      <c r="AO298" s="83"/>
      <c r="AP298" s="45">
        <f t="shared" si="11"/>
        <v>0</v>
      </c>
      <c r="AQ298" s="83"/>
      <c r="AR298" s="83"/>
      <c r="AS298" s="45">
        <f t="shared" si="12"/>
        <v>0</v>
      </c>
      <c r="AT298" s="90"/>
      <c r="AU298" s="90"/>
      <c r="AV298" s="90"/>
      <c r="AW298" s="90"/>
      <c r="AX298" s="90"/>
      <c r="AY298" s="83">
        <v>0</v>
      </c>
      <c r="AZ298" s="90"/>
      <c r="BA298" s="90"/>
      <c r="BB298" s="83">
        <v>0</v>
      </c>
      <c r="BC298" s="90"/>
      <c r="BD298" s="90"/>
      <c r="BE298" s="83">
        <v>0</v>
      </c>
      <c r="BF298" s="90"/>
      <c r="BG298" s="83">
        <v>0</v>
      </c>
      <c r="BH298" s="90"/>
      <c r="BI298" s="83">
        <v>0</v>
      </c>
      <c r="BJ298" s="80"/>
    </row>
    <row r="299" spans="1:62">
      <c r="A299" s="75"/>
      <c r="B299" s="75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46" t="s">
        <v>479</v>
      </c>
      <c r="AE299" s="46" t="s">
        <v>479</v>
      </c>
      <c r="AF299" s="80"/>
      <c r="AG299" s="83"/>
      <c r="AH299" s="83"/>
      <c r="AI299" s="83"/>
      <c r="AJ299" s="98"/>
      <c r="AK299" s="83"/>
      <c r="AL299" s="83">
        <f t="shared" si="10"/>
        <v>0</v>
      </c>
      <c r="AM299" s="83"/>
      <c r="AN299" s="83"/>
      <c r="AO299" s="83"/>
      <c r="AP299" s="45">
        <f t="shared" si="11"/>
        <v>0</v>
      </c>
      <c r="AQ299" s="83"/>
      <c r="AR299" s="83"/>
      <c r="AS299" s="45">
        <f t="shared" si="12"/>
        <v>0</v>
      </c>
      <c r="AT299" s="90"/>
      <c r="AU299" s="90"/>
      <c r="AV299" s="90"/>
      <c r="AW299" s="90"/>
      <c r="AX299" s="90"/>
      <c r="AY299" s="83">
        <v>0</v>
      </c>
      <c r="AZ299" s="90"/>
      <c r="BA299" s="90"/>
      <c r="BB299" s="83">
        <v>0</v>
      </c>
      <c r="BC299" s="90"/>
      <c r="BD299" s="90"/>
      <c r="BE299" s="83">
        <v>0</v>
      </c>
      <c r="BF299" s="90"/>
      <c r="BG299" s="83">
        <v>0</v>
      </c>
      <c r="BH299" s="90"/>
      <c r="BI299" s="83">
        <v>0</v>
      </c>
      <c r="BJ299" s="80"/>
    </row>
    <row r="300" spans="1:62" ht="36">
      <c r="A300" s="75"/>
      <c r="B300" s="75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9" t="s">
        <v>87</v>
      </c>
      <c r="AE300" s="79" t="s">
        <v>87</v>
      </c>
      <c r="AF300" s="80"/>
      <c r="AG300" s="83"/>
      <c r="AH300" s="83"/>
      <c r="AI300" s="83"/>
      <c r="AJ300" s="98"/>
      <c r="AK300" s="83"/>
      <c r="AL300" s="83">
        <f t="shared" si="10"/>
        <v>0</v>
      </c>
      <c r="AM300" s="83"/>
      <c r="AN300" s="83"/>
      <c r="AO300" s="83"/>
      <c r="AP300" s="45">
        <f t="shared" si="11"/>
        <v>0</v>
      </c>
      <c r="AQ300" s="83"/>
      <c r="AR300" s="83"/>
      <c r="AS300" s="45">
        <f t="shared" si="12"/>
        <v>0</v>
      </c>
      <c r="AT300" s="90"/>
      <c r="AU300" s="90"/>
      <c r="AV300" s="90"/>
      <c r="AW300" s="90"/>
      <c r="AX300" s="90"/>
      <c r="AY300" s="83">
        <v>0</v>
      </c>
      <c r="AZ300" s="90"/>
      <c r="BA300" s="90"/>
      <c r="BB300" s="83">
        <v>0</v>
      </c>
      <c r="BC300" s="90"/>
      <c r="BD300" s="90"/>
      <c r="BE300" s="83">
        <v>0</v>
      </c>
      <c r="BF300" s="90"/>
      <c r="BG300" s="83">
        <v>0</v>
      </c>
      <c r="BH300" s="90"/>
      <c r="BI300" s="83">
        <v>0</v>
      </c>
      <c r="BJ300" s="80"/>
    </row>
    <row r="301" spans="1:62" ht="68.25">
      <c r="A301" s="75"/>
      <c r="B301" s="75"/>
      <c r="C301" s="76">
        <v>0</v>
      </c>
      <c r="D301" s="76">
        <v>7</v>
      </c>
      <c r="E301" s="76">
        <v>5</v>
      </c>
      <c r="F301" s="76">
        <v>0</v>
      </c>
      <c r="G301" s="76">
        <v>7</v>
      </c>
      <c r="H301" s="76">
        <v>0</v>
      </c>
      <c r="I301" s="76">
        <v>2</v>
      </c>
      <c r="J301" s="76">
        <v>5</v>
      </c>
      <c r="K301" s="76">
        <v>2</v>
      </c>
      <c r="L301" s="76">
        <v>0</v>
      </c>
      <c r="M301" s="76">
        <v>0</v>
      </c>
      <c r="N301" s="76">
        <v>9</v>
      </c>
      <c r="O301" s="76">
        <v>0</v>
      </c>
      <c r="P301" s="76">
        <v>0</v>
      </c>
      <c r="Q301" s="76">
        <v>6</v>
      </c>
      <c r="R301" s="76">
        <v>1</v>
      </c>
      <c r="S301" s="76">
        <v>2</v>
      </c>
      <c r="T301" s="77">
        <v>2</v>
      </c>
      <c r="U301" s="77">
        <v>4</v>
      </c>
      <c r="V301" s="77">
        <v>1</v>
      </c>
      <c r="W301" s="77"/>
      <c r="X301" s="77"/>
      <c r="Y301" s="77"/>
      <c r="Z301" s="77"/>
      <c r="AA301" s="77"/>
      <c r="AB301" s="77"/>
      <c r="AC301" s="77"/>
      <c r="AD301" s="102" t="s">
        <v>316</v>
      </c>
      <c r="AE301" s="44" t="s">
        <v>274</v>
      </c>
      <c r="AF301" s="80"/>
      <c r="AG301" s="83">
        <v>3312.7</v>
      </c>
      <c r="AH301" s="83">
        <v>3620.9</v>
      </c>
      <c r="AI301" s="83">
        <v>3272.3</v>
      </c>
      <c r="AJ301" s="98">
        <v>3620.9</v>
      </c>
      <c r="AK301" s="83"/>
      <c r="AL301" s="83">
        <f t="shared" si="10"/>
        <v>3620.9</v>
      </c>
      <c r="AM301" s="83"/>
      <c r="AN301" s="83">
        <v>0</v>
      </c>
      <c r="AO301" s="83"/>
      <c r="AP301" s="45">
        <f t="shared" si="11"/>
        <v>0</v>
      </c>
      <c r="AQ301" s="83"/>
      <c r="AR301" s="83"/>
      <c r="AS301" s="45">
        <f t="shared" si="12"/>
        <v>3620.9</v>
      </c>
      <c r="AT301" s="90"/>
      <c r="AU301" s="90"/>
      <c r="AV301" s="90"/>
      <c r="AW301" s="90"/>
      <c r="AX301" s="90"/>
      <c r="AY301" s="83">
        <v>3620.9</v>
      </c>
      <c r="AZ301" s="90"/>
      <c r="BA301" s="90"/>
      <c r="BB301" s="83">
        <v>3620.9</v>
      </c>
      <c r="BC301" s="90"/>
      <c r="BD301" s="90"/>
      <c r="BE301" s="83">
        <v>3620.9</v>
      </c>
      <c r="BF301" s="90"/>
      <c r="BG301" s="83">
        <v>3620.9</v>
      </c>
      <c r="BH301" s="90"/>
      <c r="BI301" s="83">
        <v>3620.9</v>
      </c>
      <c r="BJ301" s="80"/>
    </row>
    <row r="302" spans="1:62" ht="68.25">
      <c r="A302" s="75"/>
      <c r="B302" s="75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106" t="s">
        <v>317</v>
      </c>
      <c r="AE302" s="46" t="s">
        <v>20</v>
      </c>
      <c r="AF302" s="80"/>
      <c r="AG302" s="83"/>
      <c r="AH302" s="83"/>
      <c r="AI302" s="83"/>
      <c r="AJ302" s="98"/>
      <c r="AK302" s="83"/>
      <c r="AL302" s="83">
        <f t="shared" si="10"/>
        <v>0</v>
      </c>
      <c r="AM302" s="83"/>
      <c r="AN302" s="83"/>
      <c r="AO302" s="83"/>
      <c r="AP302" s="45">
        <f t="shared" si="11"/>
        <v>0</v>
      </c>
      <c r="AQ302" s="83"/>
      <c r="AR302" s="83"/>
      <c r="AS302" s="45">
        <f t="shared" si="12"/>
        <v>0</v>
      </c>
      <c r="AT302" s="90"/>
      <c r="AU302" s="90"/>
      <c r="AV302" s="90"/>
      <c r="AW302" s="90"/>
      <c r="AX302" s="90"/>
      <c r="AY302" s="83">
        <v>0</v>
      </c>
      <c r="AZ302" s="90"/>
      <c r="BA302" s="90"/>
      <c r="BB302" s="83">
        <v>0</v>
      </c>
      <c r="BC302" s="90"/>
      <c r="BD302" s="90"/>
      <c r="BE302" s="83">
        <v>0</v>
      </c>
      <c r="BF302" s="90"/>
      <c r="BG302" s="83">
        <v>0</v>
      </c>
      <c r="BH302" s="90"/>
      <c r="BI302" s="83">
        <v>0</v>
      </c>
      <c r="BJ302" s="80"/>
    </row>
    <row r="303" spans="1:62" ht="36">
      <c r="A303" s="75"/>
      <c r="B303" s="75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9" t="s">
        <v>87</v>
      </c>
      <c r="AE303" s="79" t="s">
        <v>87</v>
      </c>
      <c r="AF303" s="80"/>
      <c r="AG303" s="83"/>
      <c r="AH303" s="83"/>
      <c r="AI303" s="83"/>
      <c r="AJ303" s="98"/>
      <c r="AK303" s="83"/>
      <c r="AL303" s="83">
        <f t="shared" si="10"/>
        <v>0</v>
      </c>
      <c r="AM303" s="83"/>
      <c r="AN303" s="83"/>
      <c r="AO303" s="83"/>
      <c r="AP303" s="45">
        <f t="shared" si="11"/>
        <v>0</v>
      </c>
      <c r="AQ303" s="83"/>
      <c r="AR303" s="83"/>
      <c r="AS303" s="45">
        <f t="shared" si="12"/>
        <v>0</v>
      </c>
      <c r="AT303" s="90"/>
      <c r="AU303" s="90"/>
      <c r="AV303" s="90"/>
      <c r="AW303" s="90"/>
      <c r="AX303" s="90"/>
      <c r="AY303" s="83">
        <v>0</v>
      </c>
      <c r="AZ303" s="90"/>
      <c r="BA303" s="90"/>
      <c r="BB303" s="83">
        <v>0</v>
      </c>
      <c r="BC303" s="90"/>
      <c r="BD303" s="90"/>
      <c r="BE303" s="83">
        <v>0</v>
      </c>
      <c r="BF303" s="90"/>
      <c r="BG303" s="83">
        <v>0</v>
      </c>
      <c r="BH303" s="90"/>
      <c r="BI303" s="83">
        <v>0</v>
      </c>
      <c r="BJ303" s="80"/>
    </row>
    <row r="304" spans="1:62">
      <c r="A304" s="75"/>
      <c r="B304" s="75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46" t="s">
        <v>479</v>
      </c>
      <c r="AE304" s="46" t="s">
        <v>479</v>
      </c>
      <c r="AF304" s="80"/>
      <c r="AG304" s="83"/>
      <c r="AH304" s="83"/>
      <c r="AI304" s="83"/>
      <c r="AJ304" s="98"/>
      <c r="AK304" s="83"/>
      <c r="AL304" s="83">
        <f t="shared" si="10"/>
        <v>0</v>
      </c>
      <c r="AM304" s="83"/>
      <c r="AN304" s="83"/>
      <c r="AO304" s="83"/>
      <c r="AP304" s="45">
        <f t="shared" si="11"/>
        <v>0</v>
      </c>
      <c r="AQ304" s="83"/>
      <c r="AR304" s="83"/>
      <c r="AS304" s="45">
        <f t="shared" si="12"/>
        <v>0</v>
      </c>
      <c r="AT304" s="90"/>
      <c r="AU304" s="90"/>
      <c r="AV304" s="90"/>
      <c r="AW304" s="90"/>
      <c r="AX304" s="90"/>
      <c r="AY304" s="83">
        <v>0</v>
      </c>
      <c r="AZ304" s="90"/>
      <c r="BA304" s="90"/>
      <c r="BB304" s="83">
        <v>0</v>
      </c>
      <c r="BC304" s="90"/>
      <c r="BD304" s="90"/>
      <c r="BE304" s="83">
        <v>0</v>
      </c>
      <c r="BF304" s="90"/>
      <c r="BG304" s="83">
        <v>0</v>
      </c>
      <c r="BH304" s="90"/>
      <c r="BI304" s="83">
        <v>0</v>
      </c>
      <c r="BJ304" s="80"/>
    </row>
    <row r="305" spans="1:62" ht="36">
      <c r="A305" s="75"/>
      <c r="B305" s="75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9" t="s">
        <v>87</v>
      </c>
      <c r="AE305" s="79" t="s">
        <v>87</v>
      </c>
      <c r="AF305" s="80"/>
      <c r="AG305" s="83"/>
      <c r="AH305" s="83"/>
      <c r="AI305" s="83"/>
      <c r="AJ305" s="98"/>
      <c r="AK305" s="83"/>
      <c r="AL305" s="83">
        <f t="shared" si="10"/>
        <v>0</v>
      </c>
      <c r="AM305" s="83"/>
      <c r="AN305" s="83"/>
      <c r="AO305" s="83"/>
      <c r="AP305" s="45">
        <f t="shared" si="11"/>
        <v>0</v>
      </c>
      <c r="AQ305" s="83"/>
      <c r="AR305" s="83"/>
      <c r="AS305" s="45">
        <f t="shared" si="12"/>
        <v>0</v>
      </c>
      <c r="AT305" s="90"/>
      <c r="AU305" s="90"/>
      <c r="AV305" s="90"/>
      <c r="AW305" s="90"/>
      <c r="AX305" s="90"/>
      <c r="AY305" s="83">
        <v>0</v>
      </c>
      <c r="AZ305" s="90"/>
      <c r="BA305" s="90"/>
      <c r="BB305" s="83">
        <v>0</v>
      </c>
      <c r="BC305" s="90"/>
      <c r="BD305" s="90"/>
      <c r="BE305" s="83">
        <v>0</v>
      </c>
      <c r="BF305" s="90"/>
      <c r="BG305" s="83">
        <v>0</v>
      </c>
      <c r="BH305" s="90"/>
      <c r="BI305" s="83">
        <v>0</v>
      </c>
      <c r="BJ305" s="80"/>
    </row>
    <row r="306" spans="1:62" ht="51.75">
      <c r="A306" s="75"/>
      <c r="B306" s="75"/>
      <c r="C306" s="76">
        <v>0</v>
      </c>
      <c r="D306" s="76">
        <v>7</v>
      </c>
      <c r="E306" s="76">
        <v>5</v>
      </c>
      <c r="F306" s="76">
        <v>0</v>
      </c>
      <c r="G306" s="76">
        <v>7</v>
      </c>
      <c r="H306" s="76">
        <v>0</v>
      </c>
      <c r="I306" s="76">
        <v>9</v>
      </c>
      <c r="J306" s="85">
        <v>0</v>
      </c>
      <c r="K306" s="76">
        <v>2</v>
      </c>
      <c r="L306" s="148" t="s">
        <v>353</v>
      </c>
      <c r="M306" s="149">
        <v>1</v>
      </c>
      <c r="N306" s="149">
        <v>0</v>
      </c>
      <c r="O306" s="149">
        <v>0</v>
      </c>
      <c r="P306" s="149">
        <v>0</v>
      </c>
      <c r="Q306" s="143">
        <v>6</v>
      </c>
      <c r="R306" s="143">
        <v>1</v>
      </c>
      <c r="S306" s="143">
        <v>2</v>
      </c>
      <c r="T306" s="149"/>
      <c r="U306" s="149"/>
      <c r="V306" s="149"/>
      <c r="W306" s="149"/>
      <c r="X306" s="149"/>
      <c r="Y306" s="149"/>
      <c r="Z306" s="77"/>
      <c r="AA306" s="77"/>
      <c r="AB306" s="77"/>
      <c r="AC306" s="77"/>
      <c r="AD306" s="102" t="s">
        <v>115</v>
      </c>
      <c r="AE306" s="44" t="s">
        <v>122</v>
      </c>
      <c r="AF306" s="80"/>
      <c r="AG306" s="83">
        <v>457.4</v>
      </c>
      <c r="AH306" s="83">
        <v>550</v>
      </c>
      <c r="AI306" s="83">
        <v>550</v>
      </c>
      <c r="AJ306" s="98">
        <v>550</v>
      </c>
      <c r="AK306" s="83"/>
      <c r="AL306" s="83">
        <f t="shared" si="10"/>
        <v>550</v>
      </c>
      <c r="AM306" s="83"/>
      <c r="AN306" s="83">
        <v>0</v>
      </c>
      <c r="AO306" s="83"/>
      <c r="AP306" s="45">
        <f t="shared" si="11"/>
        <v>0</v>
      </c>
      <c r="AQ306" s="83"/>
      <c r="AR306" s="83"/>
      <c r="AS306" s="45">
        <f t="shared" si="12"/>
        <v>550</v>
      </c>
      <c r="AT306" s="90"/>
      <c r="AU306" s="90"/>
      <c r="AV306" s="90"/>
      <c r="AW306" s="90"/>
      <c r="AX306" s="90"/>
      <c r="AY306" s="83">
        <v>550</v>
      </c>
      <c r="AZ306" s="90"/>
      <c r="BA306" s="90"/>
      <c r="BB306" s="83">
        <v>550</v>
      </c>
      <c r="BC306" s="90"/>
      <c r="BD306" s="90"/>
      <c r="BE306" s="83">
        <v>550</v>
      </c>
      <c r="BF306" s="90"/>
      <c r="BG306" s="83">
        <v>550</v>
      </c>
      <c r="BH306" s="90"/>
      <c r="BI306" s="83">
        <v>550</v>
      </c>
      <c r="BJ306" s="80"/>
    </row>
    <row r="307" spans="1:62" ht="67.5">
      <c r="A307" s="75"/>
      <c r="B307" s="75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122" t="s">
        <v>500</v>
      </c>
      <c r="AE307" s="46" t="s">
        <v>20</v>
      </c>
      <c r="AF307" s="80"/>
      <c r="AG307" s="83"/>
      <c r="AH307" s="83"/>
      <c r="AI307" s="83"/>
      <c r="AJ307" s="98"/>
      <c r="AK307" s="83"/>
      <c r="AL307" s="83">
        <f t="shared" si="10"/>
        <v>0</v>
      </c>
      <c r="AM307" s="83"/>
      <c r="AN307" s="83"/>
      <c r="AO307" s="83"/>
      <c r="AP307" s="45">
        <f t="shared" si="11"/>
        <v>0</v>
      </c>
      <c r="AQ307" s="83"/>
      <c r="AR307" s="83"/>
      <c r="AS307" s="45">
        <f t="shared" si="12"/>
        <v>0</v>
      </c>
      <c r="AT307" s="90"/>
      <c r="AU307" s="90"/>
      <c r="AV307" s="90"/>
      <c r="AW307" s="90"/>
      <c r="AX307" s="90"/>
      <c r="AY307" s="83">
        <v>0</v>
      </c>
      <c r="AZ307" s="90"/>
      <c r="BA307" s="90"/>
      <c r="BB307" s="83">
        <v>0</v>
      </c>
      <c r="BC307" s="90"/>
      <c r="BD307" s="90"/>
      <c r="BE307" s="83">
        <v>0</v>
      </c>
      <c r="BF307" s="90"/>
      <c r="BG307" s="83">
        <v>0</v>
      </c>
      <c r="BH307" s="90"/>
      <c r="BI307" s="83">
        <v>0</v>
      </c>
      <c r="BJ307" s="80"/>
    </row>
    <row r="308" spans="1:62" ht="36">
      <c r="A308" s="75"/>
      <c r="B308" s="75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9" t="s">
        <v>87</v>
      </c>
      <c r="AE308" s="79" t="s">
        <v>87</v>
      </c>
      <c r="AF308" s="80"/>
      <c r="AG308" s="83"/>
      <c r="AH308" s="83"/>
      <c r="AI308" s="83"/>
      <c r="AJ308" s="98"/>
      <c r="AK308" s="83"/>
      <c r="AL308" s="83">
        <f t="shared" si="10"/>
        <v>0</v>
      </c>
      <c r="AM308" s="83"/>
      <c r="AN308" s="83"/>
      <c r="AO308" s="83"/>
      <c r="AP308" s="45">
        <f t="shared" si="11"/>
        <v>0</v>
      </c>
      <c r="AQ308" s="83"/>
      <c r="AR308" s="83"/>
      <c r="AS308" s="45">
        <f t="shared" si="12"/>
        <v>0</v>
      </c>
      <c r="AT308" s="90"/>
      <c r="AU308" s="90"/>
      <c r="AV308" s="90"/>
      <c r="AW308" s="90"/>
      <c r="AX308" s="90"/>
      <c r="AY308" s="83">
        <v>0</v>
      </c>
      <c r="AZ308" s="90"/>
      <c r="BA308" s="90"/>
      <c r="BB308" s="83">
        <v>0</v>
      </c>
      <c r="BC308" s="90"/>
      <c r="BD308" s="90"/>
      <c r="BE308" s="83">
        <v>0</v>
      </c>
      <c r="BF308" s="90"/>
      <c r="BG308" s="83">
        <v>0</v>
      </c>
      <c r="BH308" s="90"/>
      <c r="BI308" s="83">
        <v>0</v>
      </c>
      <c r="BJ308" s="80"/>
    </row>
    <row r="309" spans="1:62" ht="60">
      <c r="A309" s="75"/>
      <c r="B309" s="75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153" t="s">
        <v>456</v>
      </c>
      <c r="AE309" s="46" t="s">
        <v>479</v>
      </c>
      <c r="AF309" s="80"/>
      <c r="AG309" s="83"/>
      <c r="AH309" s="83"/>
      <c r="AI309" s="83"/>
      <c r="AJ309" s="98"/>
      <c r="AK309" s="83"/>
      <c r="AL309" s="83">
        <f t="shared" si="10"/>
        <v>0</v>
      </c>
      <c r="AM309" s="83"/>
      <c r="AN309" s="83"/>
      <c r="AO309" s="83"/>
      <c r="AP309" s="45">
        <f t="shared" si="11"/>
        <v>0</v>
      </c>
      <c r="AQ309" s="83"/>
      <c r="AR309" s="83"/>
      <c r="AS309" s="45">
        <f t="shared" si="12"/>
        <v>0</v>
      </c>
      <c r="AT309" s="90"/>
      <c r="AU309" s="90"/>
      <c r="AV309" s="90"/>
      <c r="AW309" s="90"/>
      <c r="AX309" s="90"/>
      <c r="AY309" s="83">
        <v>0</v>
      </c>
      <c r="AZ309" s="90"/>
      <c r="BA309" s="90"/>
      <c r="BB309" s="83">
        <v>0</v>
      </c>
      <c r="BC309" s="90"/>
      <c r="BD309" s="90"/>
      <c r="BE309" s="83">
        <v>0</v>
      </c>
      <c r="BF309" s="90"/>
      <c r="BG309" s="83">
        <v>0</v>
      </c>
      <c r="BH309" s="90"/>
      <c r="BI309" s="83">
        <v>0</v>
      </c>
      <c r="BJ309" s="80"/>
    </row>
    <row r="310" spans="1:62" ht="36">
      <c r="A310" s="75"/>
      <c r="B310" s="75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9" t="s">
        <v>87</v>
      </c>
      <c r="AE310" s="79" t="s">
        <v>87</v>
      </c>
      <c r="AF310" s="80"/>
      <c r="AG310" s="83"/>
      <c r="AH310" s="83"/>
      <c r="AI310" s="83"/>
      <c r="AJ310" s="98"/>
      <c r="AK310" s="83"/>
      <c r="AL310" s="83">
        <f t="shared" si="10"/>
        <v>0</v>
      </c>
      <c r="AM310" s="83"/>
      <c r="AN310" s="83"/>
      <c r="AO310" s="83"/>
      <c r="AP310" s="45">
        <f t="shared" si="11"/>
        <v>0</v>
      </c>
      <c r="AQ310" s="83"/>
      <c r="AR310" s="83"/>
      <c r="AS310" s="45">
        <f t="shared" si="12"/>
        <v>0</v>
      </c>
      <c r="AT310" s="90"/>
      <c r="AU310" s="90"/>
      <c r="AV310" s="90"/>
      <c r="AW310" s="90"/>
      <c r="AX310" s="90"/>
      <c r="AY310" s="83">
        <v>0</v>
      </c>
      <c r="AZ310" s="90"/>
      <c r="BA310" s="90"/>
      <c r="BB310" s="83">
        <v>0</v>
      </c>
      <c r="BC310" s="90"/>
      <c r="BD310" s="90"/>
      <c r="BE310" s="83">
        <v>0</v>
      </c>
      <c r="BF310" s="90"/>
      <c r="BG310" s="83">
        <v>0</v>
      </c>
      <c r="BH310" s="90"/>
      <c r="BI310" s="83">
        <v>0</v>
      </c>
      <c r="BJ310" s="80"/>
    </row>
    <row r="311" spans="1:62" ht="113.25">
      <c r="A311" s="75"/>
      <c r="B311" s="75"/>
      <c r="C311" s="76">
        <v>0</v>
      </c>
      <c r="D311" s="76">
        <v>7</v>
      </c>
      <c r="E311" s="76">
        <v>5</v>
      </c>
      <c r="F311" s="76">
        <v>0</v>
      </c>
      <c r="G311" s="76">
        <v>7</v>
      </c>
      <c r="H311" s="76">
        <v>0</v>
      </c>
      <c r="I311" s="76">
        <v>9</v>
      </c>
      <c r="J311" s="85">
        <v>0</v>
      </c>
      <c r="K311" s="76">
        <v>2</v>
      </c>
      <c r="L311" s="85" t="s">
        <v>353</v>
      </c>
      <c r="M311" s="76">
        <v>2</v>
      </c>
      <c r="N311" s="76">
        <v>1</v>
      </c>
      <c r="O311" s="76">
        <v>0</v>
      </c>
      <c r="P311" s="76">
        <v>0</v>
      </c>
      <c r="Q311" s="76">
        <v>2</v>
      </c>
      <c r="R311" s="76">
        <v>4</v>
      </c>
      <c r="S311" s="76">
        <v>4</v>
      </c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120" t="s">
        <v>116</v>
      </c>
      <c r="AE311" s="51" t="s">
        <v>231</v>
      </c>
      <c r="AF311" s="80"/>
      <c r="AG311" s="83">
        <v>0</v>
      </c>
      <c r="AH311" s="83">
        <v>0</v>
      </c>
      <c r="AI311" s="83">
        <v>0</v>
      </c>
      <c r="AJ311" s="98">
        <v>0</v>
      </c>
      <c r="AK311" s="83">
        <v>0</v>
      </c>
      <c r="AL311" s="83">
        <f t="shared" si="10"/>
        <v>0</v>
      </c>
      <c r="AM311" s="89" t="s">
        <v>233</v>
      </c>
      <c r="AN311" s="83">
        <v>103717.3</v>
      </c>
      <c r="AO311" s="83"/>
      <c r="AP311" s="45">
        <f t="shared" si="11"/>
        <v>103717.3</v>
      </c>
      <c r="AQ311" s="83"/>
      <c r="AR311" s="89" t="s">
        <v>232</v>
      </c>
      <c r="AS311" s="45">
        <f t="shared" si="12"/>
        <v>103717.3</v>
      </c>
      <c r="AT311" s="90"/>
      <c r="AU311" s="90"/>
      <c r="AV311" s="90"/>
      <c r="AW311" s="90"/>
      <c r="AX311" s="90"/>
      <c r="AY311" s="83"/>
      <c r="AZ311" s="90"/>
      <c r="BA311" s="90"/>
      <c r="BB311" s="83"/>
      <c r="BC311" s="90"/>
      <c r="BD311" s="90"/>
      <c r="BE311" s="83"/>
      <c r="BF311" s="90"/>
      <c r="BG311" s="83"/>
      <c r="BH311" s="90"/>
      <c r="BI311" s="83"/>
      <c r="BJ311" s="80"/>
    </row>
    <row r="312" spans="1:62" ht="68.25">
      <c r="A312" s="75"/>
      <c r="B312" s="75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121" t="s">
        <v>535</v>
      </c>
      <c r="AE312" s="46" t="s">
        <v>20</v>
      </c>
      <c r="AF312" s="80"/>
      <c r="AG312" s="83"/>
      <c r="AH312" s="83"/>
      <c r="AI312" s="83"/>
      <c r="AJ312" s="98"/>
      <c r="AK312" s="83"/>
      <c r="AL312" s="83">
        <f t="shared" si="10"/>
        <v>0</v>
      </c>
      <c r="AM312" s="83"/>
      <c r="AN312" s="83"/>
      <c r="AO312" s="83"/>
      <c r="AP312" s="45">
        <f t="shared" si="11"/>
        <v>0</v>
      </c>
      <c r="AQ312" s="83"/>
      <c r="AR312" s="83"/>
      <c r="AS312" s="45">
        <f t="shared" si="12"/>
        <v>0</v>
      </c>
      <c r="AT312" s="90"/>
      <c r="AU312" s="90"/>
      <c r="AV312" s="90"/>
      <c r="AW312" s="90"/>
      <c r="AX312" s="90"/>
      <c r="AY312" s="83"/>
      <c r="AZ312" s="90"/>
      <c r="BA312" s="90"/>
      <c r="BB312" s="83"/>
      <c r="BC312" s="90"/>
      <c r="BD312" s="90"/>
      <c r="BE312" s="83"/>
      <c r="BF312" s="90"/>
      <c r="BG312" s="83"/>
      <c r="BH312" s="90"/>
      <c r="BI312" s="83"/>
      <c r="BJ312" s="80"/>
    </row>
    <row r="313" spans="1:62" ht="36">
      <c r="A313" s="75"/>
      <c r="B313" s="75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9" t="s">
        <v>87</v>
      </c>
      <c r="AE313" s="79" t="s">
        <v>87</v>
      </c>
      <c r="AF313" s="80"/>
      <c r="AG313" s="83"/>
      <c r="AH313" s="83"/>
      <c r="AI313" s="83"/>
      <c r="AJ313" s="98"/>
      <c r="AK313" s="83"/>
      <c r="AL313" s="83">
        <f t="shared" si="10"/>
        <v>0</v>
      </c>
      <c r="AM313" s="83"/>
      <c r="AN313" s="83"/>
      <c r="AO313" s="83"/>
      <c r="AP313" s="45">
        <f t="shared" si="11"/>
        <v>0</v>
      </c>
      <c r="AQ313" s="83"/>
      <c r="AR313" s="83"/>
      <c r="AS313" s="45">
        <f t="shared" si="12"/>
        <v>0</v>
      </c>
      <c r="AT313" s="90"/>
      <c r="AU313" s="90"/>
      <c r="AV313" s="90"/>
      <c r="AW313" s="90"/>
      <c r="AX313" s="90"/>
      <c r="AY313" s="83"/>
      <c r="AZ313" s="90"/>
      <c r="BA313" s="90"/>
      <c r="BB313" s="83"/>
      <c r="BC313" s="90"/>
      <c r="BD313" s="90"/>
      <c r="BE313" s="83"/>
      <c r="BF313" s="90"/>
      <c r="BG313" s="83"/>
      <c r="BH313" s="90"/>
      <c r="BI313" s="83"/>
      <c r="BJ313" s="80"/>
    </row>
    <row r="314" spans="1:62">
      <c r="A314" s="75"/>
      <c r="B314" s="75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46" t="s">
        <v>479</v>
      </c>
      <c r="AE314" s="46" t="s">
        <v>479</v>
      </c>
      <c r="AF314" s="80"/>
      <c r="AG314" s="83"/>
      <c r="AH314" s="83"/>
      <c r="AI314" s="83"/>
      <c r="AJ314" s="98"/>
      <c r="AK314" s="83"/>
      <c r="AL314" s="83">
        <f t="shared" si="10"/>
        <v>0</v>
      </c>
      <c r="AM314" s="83"/>
      <c r="AN314" s="83"/>
      <c r="AO314" s="83"/>
      <c r="AP314" s="45">
        <f t="shared" si="11"/>
        <v>0</v>
      </c>
      <c r="AQ314" s="83"/>
      <c r="AR314" s="83"/>
      <c r="AS314" s="45">
        <f t="shared" si="12"/>
        <v>0</v>
      </c>
      <c r="AT314" s="90"/>
      <c r="AU314" s="90"/>
      <c r="AV314" s="90"/>
      <c r="AW314" s="90"/>
      <c r="AX314" s="90"/>
      <c r="AY314" s="83"/>
      <c r="AZ314" s="90"/>
      <c r="BA314" s="90"/>
      <c r="BB314" s="83"/>
      <c r="BC314" s="90"/>
      <c r="BD314" s="90"/>
      <c r="BE314" s="83"/>
      <c r="BF314" s="90"/>
      <c r="BG314" s="83"/>
      <c r="BH314" s="90"/>
      <c r="BI314" s="83"/>
      <c r="BJ314" s="80"/>
    </row>
    <row r="315" spans="1:62" ht="36">
      <c r="A315" s="75"/>
      <c r="B315" s="75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9" t="s">
        <v>87</v>
      </c>
      <c r="AE315" s="79" t="s">
        <v>87</v>
      </c>
      <c r="AF315" s="80"/>
      <c r="AG315" s="83"/>
      <c r="AH315" s="83"/>
      <c r="AI315" s="83"/>
      <c r="AJ315" s="98"/>
      <c r="AK315" s="83"/>
      <c r="AL315" s="83">
        <f t="shared" si="10"/>
        <v>0</v>
      </c>
      <c r="AM315" s="83"/>
      <c r="AN315" s="83"/>
      <c r="AO315" s="83"/>
      <c r="AP315" s="45">
        <f t="shared" si="11"/>
        <v>0</v>
      </c>
      <c r="AQ315" s="83"/>
      <c r="AR315" s="83"/>
      <c r="AS315" s="45">
        <f t="shared" si="12"/>
        <v>0</v>
      </c>
      <c r="AT315" s="90"/>
      <c r="AU315" s="90"/>
      <c r="AV315" s="90"/>
      <c r="AW315" s="90"/>
      <c r="AX315" s="90"/>
      <c r="AY315" s="83"/>
      <c r="AZ315" s="90"/>
      <c r="BA315" s="90"/>
      <c r="BB315" s="83"/>
      <c r="BC315" s="90"/>
      <c r="BD315" s="90"/>
      <c r="BE315" s="83"/>
      <c r="BF315" s="90"/>
      <c r="BG315" s="83"/>
      <c r="BH315" s="90"/>
      <c r="BI315" s="83"/>
      <c r="BJ315" s="80"/>
    </row>
    <row r="316" spans="1:62" ht="39">
      <c r="A316" s="75"/>
      <c r="B316" s="75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105" t="s">
        <v>117</v>
      </c>
      <c r="AE316" s="44" t="s">
        <v>275</v>
      </c>
      <c r="AF316" s="80"/>
      <c r="AG316" s="83"/>
      <c r="AH316" s="83"/>
      <c r="AI316" s="83"/>
      <c r="AJ316" s="98"/>
      <c r="AK316" s="83"/>
      <c r="AL316" s="83">
        <f t="shared" si="10"/>
        <v>0</v>
      </c>
      <c r="AM316" s="83"/>
      <c r="AN316" s="83"/>
      <c r="AO316" s="83"/>
      <c r="AP316" s="45">
        <f t="shared" si="11"/>
        <v>0</v>
      </c>
      <c r="AQ316" s="83"/>
      <c r="AR316" s="83"/>
      <c r="AS316" s="45">
        <f t="shared" si="12"/>
        <v>0</v>
      </c>
      <c r="AT316" s="90"/>
      <c r="AU316" s="90"/>
      <c r="AV316" s="90"/>
      <c r="AW316" s="90"/>
      <c r="AX316" s="90"/>
      <c r="AY316" s="83">
        <v>0</v>
      </c>
      <c r="AZ316" s="90"/>
      <c r="BA316" s="90"/>
      <c r="BB316" s="83">
        <v>0</v>
      </c>
      <c r="BC316" s="90"/>
      <c r="BD316" s="90"/>
      <c r="BE316" s="83">
        <v>0</v>
      </c>
      <c r="BF316" s="90"/>
      <c r="BG316" s="83">
        <v>0</v>
      </c>
      <c r="BH316" s="90"/>
      <c r="BI316" s="83">
        <v>0</v>
      </c>
      <c r="BJ316" s="80"/>
    </row>
    <row r="317" spans="1:62" ht="34.5">
      <c r="A317" s="75"/>
      <c r="B317" s="75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106" t="s">
        <v>458</v>
      </c>
      <c r="AE317" s="46" t="s">
        <v>478</v>
      </c>
      <c r="AF317" s="80"/>
      <c r="AG317" s="83"/>
      <c r="AH317" s="83"/>
      <c r="AI317" s="83"/>
      <c r="AJ317" s="98"/>
      <c r="AK317" s="83"/>
      <c r="AL317" s="83">
        <f t="shared" si="10"/>
        <v>0</v>
      </c>
      <c r="AM317" s="83"/>
      <c r="AN317" s="83"/>
      <c r="AO317" s="83"/>
      <c r="AP317" s="45">
        <f t="shared" si="11"/>
        <v>0</v>
      </c>
      <c r="AQ317" s="83"/>
      <c r="AR317" s="83"/>
      <c r="AS317" s="45">
        <f t="shared" si="12"/>
        <v>0</v>
      </c>
      <c r="AT317" s="90"/>
      <c r="AU317" s="90"/>
      <c r="AV317" s="90"/>
      <c r="AW317" s="90"/>
      <c r="AX317" s="90"/>
      <c r="AY317" s="83">
        <v>0</v>
      </c>
      <c r="AZ317" s="90"/>
      <c r="BA317" s="90"/>
      <c r="BB317" s="83">
        <v>0</v>
      </c>
      <c r="BC317" s="90"/>
      <c r="BD317" s="90"/>
      <c r="BE317" s="83">
        <v>0</v>
      </c>
      <c r="BF317" s="90"/>
      <c r="BG317" s="83">
        <v>0</v>
      </c>
      <c r="BH317" s="90"/>
      <c r="BI317" s="83">
        <v>0</v>
      </c>
      <c r="BJ317" s="80"/>
    </row>
    <row r="318" spans="1:62">
      <c r="A318" s="75"/>
      <c r="B318" s="75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46" t="s">
        <v>479</v>
      </c>
      <c r="AE318" s="46" t="s">
        <v>479</v>
      </c>
      <c r="AF318" s="80"/>
      <c r="AG318" s="83"/>
      <c r="AH318" s="83"/>
      <c r="AI318" s="83"/>
      <c r="AJ318" s="98"/>
      <c r="AK318" s="83"/>
      <c r="AL318" s="83">
        <f t="shared" si="10"/>
        <v>0</v>
      </c>
      <c r="AM318" s="83"/>
      <c r="AN318" s="83"/>
      <c r="AO318" s="83"/>
      <c r="AP318" s="45">
        <f t="shared" si="11"/>
        <v>0</v>
      </c>
      <c r="AQ318" s="83"/>
      <c r="AR318" s="83"/>
      <c r="AS318" s="45">
        <f t="shared" si="12"/>
        <v>0</v>
      </c>
      <c r="AT318" s="90"/>
      <c r="AU318" s="90"/>
      <c r="AV318" s="90"/>
      <c r="AW318" s="90"/>
      <c r="AX318" s="90"/>
      <c r="AY318" s="83">
        <v>0</v>
      </c>
      <c r="AZ318" s="90"/>
      <c r="BA318" s="90"/>
      <c r="BB318" s="83">
        <v>0</v>
      </c>
      <c r="BC318" s="90"/>
      <c r="BD318" s="90"/>
      <c r="BE318" s="83">
        <v>0</v>
      </c>
      <c r="BF318" s="90"/>
      <c r="BG318" s="83">
        <v>0</v>
      </c>
      <c r="BH318" s="90"/>
      <c r="BI318" s="83">
        <v>0</v>
      </c>
      <c r="BJ318" s="80"/>
    </row>
    <row r="319" spans="1:62" ht="102">
      <c r="A319" s="75"/>
      <c r="B319" s="75"/>
      <c r="C319" s="76">
        <v>0</v>
      </c>
      <c r="D319" s="76">
        <v>7</v>
      </c>
      <c r="E319" s="76">
        <v>5</v>
      </c>
      <c r="F319" s="76">
        <v>0</v>
      </c>
      <c r="G319" s="76">
        <v>7</v>
      </c>
      <c r="H319" s="76">
        <v>0</v>
      </c>
      <c r="I319" s="76">
        <v>2</v>
      </c>
      <c r="J319" s="76">
        <v>4</v>
      </c>
      <c r="K319" s="76">
        <v>3</v>
      </c>
      <c r="L319" s="76">
        <v>6</v>
      </c>
      <c r="M319" s="76">
        <v>2</v>
      </c>
      <c r="N319" s="76">
        <v>1</v>
      </c>
      <c r="O319" s="76">
        <v>0</v>
      </c>
      <c r="P319" s="76">
        <v>0</v>
      </c>
      <c r="Q319" s="76">
        <v>5</v>
      </c>
      <c r="R319" s="76">
        <v>4</v>
      </c>
      <c r="S319" s="76">
        <v>0</v>
      </c>
      <c r="T319" s="77">
        <v>2</v>
      </c>
      <c r="U319" s="77">
        <v>5</v>
      </c>
      <c r="V319" s="77">
        <v>1</v>
      </c>
      <c r="W319" s="77">
        <v>4</v>
      </c>
      <c r="X319" s="77">
        <v>3</v>
      </c>
      <c r="Y319" s="77">
        <v>6</v>
      </c>
      <c r="Z319" s="77"/>
      <c r="AA319" s="77"/>
      <c r="AB319" s="77"/>
      <c r="AC319" s="77"/>
      <c r="AD319" s="102" t="s">
        <v>150</v>
      </c>
      <c r="AE319" s="44" t="s">
        <v>468</v>
      </c>
      <c r="AF319" s="80"/>
      <c r="AG319" s="83">
        <v>0</v>
      </c>
      <c r="AH319" s="83">
        <v>0</v>
      </c>
      <c r="AI319" s="83">
        <v>13140.8</v>
      </c>
      <c r="AJ319" s="98">
        <v>0</v>
      </c>
      <c r="AK319" s="83"/>
      <c r="AL319" s="83">
        <f t="shared" si="10"/>
        <v>0</v>
      </c>
      <c r="AM319" s="83"/>
      <c r="AN319" s="83">
        <v>0</v>
      </c>
      <c r="AO319" s="83"/>
      <c r="AP319" s="45">
        <f t="shared" si="11"/>
        <v>0</v>
      </c>
      <c r="AQ319" s="83"/>
      <c r="AR319" s="83"/>
      <c r="AS319" s="45">
        <f t="shared" si="12"/>
        <v>0</v>
      </c>
      <c r="AT319" s="90"/>
      <c r="AU319" s="90"/>
      <c r="AV319" s="90"/>
      <c r="AW319" s="90"/>
      <c r="AX319" s="90"/>
      <c r="AY319" s="83">
        <v>0</v>
      </c>
      <c r="AZ319" s="90"/>
      <c r="BA319" s="90"/>
      <c r="BB319" s="83">
        <v>0</v>
      </c>
      <c r="BC319" s="90"/>
      <c r="BD319" s="90"/>
      <c r="BE319" s="83">
        <v>0</v>
      </c>
      <c r="BF319" s="90"/>
      <c r="BG319" s="83">
        <v>0</v>
      </c>
      <c r="BH319" s="90"/>
      <c r="BI319" s="83">
        <v>0</v>
      </c>
      <c r="BJ319" s="80"/>
    </row>
    <row r="320" spans="1:62" ht="68.25">
      <c r="A320" s="75"/>
      <c r="B320" s="75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106" t="s">
        <v>534</v>
      </c>
      <c r="AE320" s="46" t="s">
        <v>20</v>
      </c>
      <c r="AF320" s="80"/>
      <c r="AG320" s="83"/>
      <c r="AH320" s="83"/>
      <c r="AI320" s="83"/>
      <c r="AJ320" s="98"/>
      <c r="AK320" s="83"/>
      <c r="AL320" s="83">
        <f t="shared" si="10"/>
        <v>0</v>
      </c>
      <c r="AM320" s="83"/>
      <c r="AN320" s="83"/>
      <c r="AO320" s="83"/>
      <c r="AP320" s="45">
        <f t="shared" si="11"/>
        <v>0</v>
      </c>
      <c r="AQ320" s="83"/>
      <c r="AR320" s="83"/>
      <c r="AS320" s="45">
        <f t="shared" si="12"/>
        <v>0</v>
      </c>
      <c r="AT320" s="90"/>
      <c r="AU320" s="90"/>
      <c r="AV320" s="90"/>
      <c r="AW320" s="90"/>
      <c r="AX320" s="90"/>
      <c r="AY320" s="83">
        <v>0</v>
      </c>
      <c r="AZ320" s="90"/>
      <c r="BA320" s="90"/>
      <c r="BB320" s="83">
        <v>0</v>
      </c>
      <c r="BC320" s="90"/>
      <c r="BD320" s="90"/>
      <c r="BE320" s="83">
        <v>0</v>
      </c>
      <c r="BF320" s="90"/>
      <c r="BG320" s="83">
        <v>0</v>
      </c>
      <c r="BH320" s="90"/>
      <c r="BI320" s="83">
        <v>0</v>
      </c>
      <c r="BJ320" s="80"/>
    </row>
    <row r="321" spans="1:62" ht="36">
      <c r="A321" s="75"/>
      <c r="B321" s="75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9" t="s">
        <v>87</v>
      </c>
      <c r="AE321" s="79" t="s">
        <v>87</v>
      </c>
      <c r="AF321" s="80"/>
      <c r="AG321" s="83"/>
      <c r="AH321" s="83"/>
      <c r="AI321" s="83"/>
      <c r="AJ321" s="98"/>
      <c r="AK321" s="83"/>
      <c r="AL321" s="83">
        <f t="shared" si="10"/>
        <v>0</v>
      </c>
      <c r="AM321" s="83"/>
      <c r="AN321" s="83"/>
      <c r="AO321" s="83"/>
      <c r="AP321" s="45">
        <f t="shared" si="11"/>
        <v>0</v>
      </c>
      <c r="AQ321" s="83"/>
      <c r="AR321" s="83"/>
      <c r="AS321" s="45">
        <f t="shared" si="12"/>
        <v>0</v>
      </c>
      <c r="AT321" s="90"/>
      <c r="AU321" s="90"/>
      <c r="AV321" s="90"/>
      <c r="AW321" s="90"/>
      <c r="AX321" s="90"/>
      <c r="AY321" s="83">
        <v>0</v>
      </c>
      <c r="AZ321" s="90"/>
      <c r="BA321" s="90"/>
      <c r="BB321" s="83">
        <v>0</v>
      </c>
      <c r="BC321" s="90"/>
      <c r="BD321" s="90"/>
      <c r="BE321" s="83">
        <v>0</v>
      </c>
      <c r="BF321" s="90"/>
      <c r="BG321" s="83">
        <v>0</v>
      </c>
      <c r="BH321" s="90"/>
      <c r="BI321" s="83">
        <v>0</v>
      </c>
      <c r="BJ321" s="80"/>
    </row>
    <row r="322" spans="1:62">
      <c r="A322" s="75"/>
      <c r="B322" s="75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46" t="s">
        <v>479</v>
      </c>
      <c r="AE322" s="46" t="s">
        <v>479</v>
      </c>
      <c r="AF322" s="80"/>
      <c r="AG322" s="83"/>
      <c r="AH322" s="83"/>
      <c r="AI322" s="83"/>
      <c r="AJ322" s="98"/>
      <c r="AK322" s="83"/>
      <c r="AL322" s="83">
        <f t="shared" si="10"/>
        <v>0</v>
      </c>
      <c r="AM322" s="83"/>
      <c r="AN322" s="83"/>
      <c r="AO322" s="83"/>
      <c r="AP322" s="45">
        <f t="shared" si="11"/>
        <v>0</v>
      </c>
      <c r="AQ322" s="83"/>
      <c r="AR322" s="83"/>
      <c r="AS322" s="45">
        <f t="shared" si="12"/>
        <v>0</v>
      </c>
      <c r="AT322" s="90"/>
      <c r="AU322" s="90"/>
      <c r="AV322" s="90"/>
      <c r="AW322" s="90"/>
      <c r="AX322" s="90"/>
      <c r="AY322" s="83">
        <v>0</v>
      </c>
      <c r="AZ322" s="90"/>
      <c r="BA322" s="90"/>
      <c r="BB322" s="83">
        <v>0</v>
      </c>
      <c r="BC322" s="90"/>
      <c r="BD322" s="90"/>
      <c r="BE322" s="83">
        <v>0</v>
      </c>
      <c r="BF322" s="90"/>
      <c r="BG322" s="83">
        <v>0</v>
      </c>
      <c r="BH322" s="90"/>
      <c r="BI322" s="83">
        <v>0</v>
      </c>
      <c r="BJ322" s="80"/>
    </row>
    <row r="323" spans="1:62" ht="36">
      <c r="A323" s="75"/>
      <c r="B323" s="75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9" t="s">
        <v>87</v>
      </c>
      <c r="AE323" s="79" t="s">
        <v>87</v>
      </c>
      <c r="AF323" s="80"/>
      <c r="AG323" s="83"/>
      <c r="AH323" s="83"/>
      <c r="AI323" s="83"/>
      <c r="AJ323" s="98"/>
      <c r="AK323" s="83"/>
      <c r="AL323" s="83">
        <f t="shared" si="10"/>
        <v>0</v>
      </c>
      <c r="AM323" s="83"/>
      <c r="AN323" s="83"/>
      <c r="AO323" s="83"/>
      <c r="AP323" s="45">
        <f t="shared" si="11"/>
        <v>0</v>
      </c>
      <c r="AQ323" s="83"/>
      <c r="AR323" s="83"/>
      <c r="AS323" s="45">
        <f t="shared" si="12"/>
        <v>0</v>
      </c>
      <c r="AT323" s="90"/>
      <c r="AU323" s="90"/>
      <c r="AV323" s="90"/>
      <c r="AW323" s="90"/>
      <c r="AX323" s="90"/>
      <c r="AY323" s="83">
        <v>0</v>
      </c>
      <c r="AZ323" s="90"/>
      <c r="BA323" s="90"/>
      <c r="BB323" s="83">
        <v>0</v>
      </c>
      <c r="BC323" s="90"/>
      <c r="BD323" s="90"/>
      <c r="BE323" s="83">
        <v>0</v>
      </c>
      <c r="BF323" s="90"/>
      <c r="BG323" s="83">
        <v>0</v>
      </c>
      <c r="BH323" s="90"/>
      <c r="BI323" s="83">
        <v>0</v>
      </c>
      <c r="BJ323" s="80"/>
    </row>
    <row r="324" spans="1:62" ht="102">
      <c r="A324" s="75"/>
      <c r="B324" s="75"/>
      <c r="C324" s="76">
        <v>0</v>
      </c>
      <c r="D324" s="76">
        <v>7</v>
      </c>
      <c r="E324" s="76">
        <v>5</v>
      </c>
      <c r="F324" s="76">
        <v>0</v>
      </c>
      <c r="G324" s="76">
        <v>7</v>
      </c>
      <c r="H324" s="76">
        <v>0</v>
      </c>
      <c r="I324" s="76">
        <v>2</v>
      </c>
      <c r="J324" s="76">
        <v>4</v>
      </c>
      <c r="K324" s="76">
        <v>3</v>
      </c>
      <c r="L324" s="76">
        <v>6</v>
      </c>
      <c r="M324" s="76">
        <v>2</v>
      </c>
      <c r="N324" s="76">
        <v>1</v>
      </c>
      <c r="O324" s="76">
        <v>0</v>
      </c>
      <c r="P324" s="76">
        <v>0</v>
      </c>
      <c r="Q324" s="76">
        <v>2</v>
      </c>
      <c r="R324" s="76">
        <v>4</v>
      </c>
      <c r="S324" s="76">
        <v>4</v>
      </c>
      <c r="T324" s="77"/>
      <c r="U324" s="77"/>
      <c r="V324" s="77"/>
      <c r="W324" s="77">
        <v>4</v>
      </c>
      <c r="X324" s="77">
        <v>3</v>
      </c>
      <c r="Y324" s="77">
        <v>6</v>
      </c>
      <c r="Z324" s="77"/>
      <c r="AA324" s="77"/>
      <c r="AB324" s="77"/>
      <c r="AC324" s="77"/>
      <c r="AD324" s="102" t="s">
        <v>577</v>
      </c>
      <c r="AE324" s="44" t="s">
        <v>276</v>
      </c>
      <c r="AF324" s="80"/>
      <c r="AG324" s="83">
        <v>0</v>
      </c>
      <c r="AH324" s="83">
        <v>0</v>
      </c>
      <c r="AI324" s="83">
        <v>65495.5</v>
      </c>
      <c r="AJ324" s="98">
        <v>0</v>
      </c>
      <c r="AK324" s="83"/>
      <c r="AL324" s="83">
        <f t="shared" si="10"/>
        <v>0</v>
      </c>
      <c r="AM324" s="83"/>
      <c r="AN324" s="83">
        <v>0</v>
      </c>
      <c r="AO324" s="83"/>
      <c r="AP324" s="45">
        <f t="shared" si="11"/>
        <v>0</v>
      </c>
      <c r="AQ324" s="83"/>
      <c r="AR324" s="83"/>
      <c r="AS324" s="45">
        <f t="shared" si="12"/>
        <v>0</v>
      </c>
      <c r="AT324" s="90"/>
      <c r="AU324" s="90"/>
      <c r="AV324" s="90"/>
      <c r="AW324" s="90"/>
      <c r="AX324" s="90"/>
      <c r="AY324" s="83">
        <v>0</v>
      </c>
      <c r="AZ324" s="90"/>
      <c r="BA324" s="90"/>
      <c r="BB324" s="83">
        <v>0</v>
      </c>
      <c r="BC324" s="90"/>
      <c r="BD324" s="90"/>
      <c r="BE324" s="83">
        <v>0</v>
      </c>
      <c r="BF324" s="90"/>
      <c r="BG324" s="83">
        <v>0</v>
      </c>
      <c r="BH324" s="90"/>
      <c r="BI324" s="83">
        <v>0</v>
      </c>
      <c r="BJ324" s="80"/>
    </row>
    <row r="325" spans="1:62" ht="68.25">
      <c r="A325" s="75"/>
      <c r="B325" s="75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106" t="s">
        <v>578</v>
      </c>
      <c r="AE325" s="46" t="s">
        <v>20</v>
      </c>
      <c r="AF325" s="80"/>
      <c r="AG325" s="83"/>
      <c r="AH325" s="83"/>
      <c r="AI325" s="83"/>
      <c r="AJ325" s="98"/>
      <c r="AK325" s="83"/>
      <c r="AL325" s="83">
        <f t="shared" si="10"/>
        <v>0</v>
      </c>
      <c r="AM325" s="83"/>
      <c r="AN325" s="83"/>
      <c r="AO325" s="83"/>
      <c r="AP325" s="45">
        <f t="shared" si="11"/>
        <v>0</v>
      </c>
      <c r="AQ325" s="83"/>
      <c r="AR325" s="83"/>
      <c r="AS325" s="45">
        <f t="shared" si="12"/>
        <v>0</v>
      </c>
      <c r="AT325" s="90"/>
      <c r="AU325" s="90"/>
      <c r="AV325" s="90"/>
      <c r="AW325" s="90"/>
      <c r="AX325" s="90"/>
      <c r="AY325" s="83">
        <v>0</v>
      </c>
      <c r="AZ325" s="90"/>
      <c r="BA325" s="90"/>
      <c r="BB325" s="83">
        <v>0</v>
      </c>
      <c r="BC325" s="90"/>
      <c r="BD325" s="90"/>
      <c r="BE325" s="83">
        <v>0</v>
      </c>
      <c r="BF325" s="90"/>
      <c r="BG325" s="83">
        <v>0</v>
      </c>
      <c r="BH325" s="90"/>
      <c r="BI325" s="83">
        <v>0</v>
      </c>
      <c r="BJ325" s="80"/>
    </row>
    <row r="326" spans="1:62" ht="36">
      <c r="A326" s="75"/>
      <c r="B326" s="75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9" t="s">
        <v>87</v>
      </c>
      <c r="AE326" s="79" t="s">
        <v>87</v>
      </c>
      <c r="AF326" s="80"/>
      <c r="AG326" s="83"/>
      <c r="AH326" s="83"/>
      <c r="AI326" s="83"/>
      <c r="AJ326" s="98"/>
      <c r="AK326" s="83"/>
      <c r="AL326" s="83">
        <f t="shared" si="10"/>
        <v>0</v>
      </c>
      <c r="AM326" s="83"/>
      <c r="AN326" s="83"/>
      <c r="AO326" s="83"/>
      <c r="AP326" s="45">
        <f t="shared" si="11"/>
        <v>0</v>
      </c>
      <c r="AQ326" s="83"/>
      <c r="AR326" s="83"/>
      <c r="AS326" s="45">
        <f t="shared" si="12"/>
        <v>0</v>
      </c>
      <c r="AT326" s="90"/>
      <c r="AU326" s="90"/>
      <c r="AV326" s="90"/>
      <c r="AW326" s="90"/>
      <c r="AX326" s="90"/>
      <c r="AY326" s="83">
        <v>0</v>
      </c>
      <c r="AZ326" s="90"/>
      <c r="BA326" s="90"/>
      <c r="BB326" s="83">
        <v>0</v>
      </c>
      <c r="BC326" s="90"/>
      <c r="BD326" s="90"/>
      <c r="BE326" s="83">
        <v>0</v>
      </c>
      <c r="BF326" s="90"/>
      <c r="BG326" s="83">
        <v>0</v>
      </c>
      <c r="BH326" s="90"/>
      <c r="BI326" s="83">
        <v>0</v>
      </c>
      <c r="BJ326" s="80"/>
    </row>
    <row r="327" spans="1:62">
      <c r="A327" s="75"/>
      <c r="B327" s="75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46" t="s">
        <v>479</v>
      </c>
      <c r="AE327" s="46" t="s">
        <v>479</v>
      </c>
      <c r="AF327" s="80"/>
      <c r="AG327" s="83"/>
      <c r="AH327" s="83"/>
      <c r="AI327" s="83"/>
      <c r="AJ327" s="98"/>
      <c r="AK327" s="83"/>
      <c r="AL327" s="83">
        <f t="shared" si="10"/>
        <v>0</v>
      </c>
      <c r="AM327" s="83"/>
      <c r="AN327" s="83"/>
      <c r="AO327" s="83"/>
      <c r="AP327" s="45">
        <f t="shared" si="11"/>
        <v>0</v>
      </c>
      <c r="AQ327" s="83"/>
      <c r="AR327" s="83"/>
      <c r="AS327" s="45">
        <f t="shared" si="12"/>
        <v>0</v>
      </c>
      <c r="AT327" s="90"/>
      <c r="AU327" s="90"/>
      <c r="AV327" s="90"/>
      <c r="AW327" s="90"/>
      <c r="AX327" s="90"/>
      <c r="AY327" s="83">
        <v>0</v>
      </c>
      <c r="AZ327" s="90"/>
      <c r="BA327" s="90"/>
      <c r="BB327" s="83">
        <v>0</v>
      </c>
      <c r="BC327" s="90"/>
      <c r="BD327" s="90"/>
      <c r="BE327" s="83">
        <v>0</v>
      </c>
      <c r="BF327" s="90"/>
      <c r="BG327" s="83">
        <v>0</v>
      </c>
      <c r="BH327" s="90"/>
      <c r="BI327" s="83">
        <v>0</v>
      </c>
      <c r="BJ327" s="80"/>
    </row>
    <row r="328" spans="1:62" ht="36">
      <c r="A328" s="75"/>
      <c r="B328" s="75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9" t="s">
        <v>87</v>
      </c>
      <c r="AE328" s="79" t="s">
        <v>87</v>
      </c>
      <c r="AF328" s="80"/>
      <c r="AG328" s="83"/>
      <c r="AH328" s="83"/>
      <c r="AI328" s="83"/>
      <c r="AJ328" s="98"/>
      <c r="AK328" s="83"/>
      <c r="AL328" s="83">
        <f t="shared" si="10"/>
        <v>0</v>
      </c>
      <c r="AM328" s="83"/>
      <c r="AN328" s="83"/>
      <c r="AO328" s="83"/>
      <c r="AP328" s="45">
        <f t="shared" si="11"/>
        <v>0</v>
      </c>
      <c r="AQ328" s="83"/>
      <c r="AR328" s="83"/>
      <c r="AS328" s="45">
        <f t="shared" si="12"/>
        <v>0</v>
      </c>
      <c r="AT328" s="90"/>
      <c r="AU328" s="90"/>
      <c r="AV328" s="90"/>
      <c r="AW328" s="90"/>
      <c r="AX328" s="90"/>
      <c r="AY328" s="83">
        <v>0</v>
      </c>
      <c r="AZ328" s="90"/>
      <c r="BA328" s="90"/>
      <c r="BB328" s="83">
        <v>0</v>
      </c>
      <c r="BC328" s="90"/>
      <c r="BD328" s="90"/>
      <c r="BE328" s="83">
        <v>0</v>
      </c>
      <c r="BF328" s="90"/>
      <c r="BG328" s="83">
        <v>0</v>
      </c>
      <c r="BH328" s="90"/>
      <c r="BI328" s="83">
        <v>0</v>
      </c>
      <c r="BJ328" s="80"/>
    </row>
    <row r="329" spans="1:62" ht="102">
      <c r="A329" s="75"/>
      <c r="B329" s="75"/>
      <c r="C329" s="76">
        <v>0</v>
      </c>
      <c r="D329" s="76">
        <v>7</v>
      </c>
      <c r="E329" s="76">
        <v>5</v>
      </c>
      <c r="F329" s="76">
        <v>0</v>
      </c>
      <c r="G329" s="76">
        <v>7</v>
      </c>
      <c r="H329" s="76">
        <v>0</v>
      </c>
      <c r="I329" s="76">
        <v>2</v>
      </c>
      <c r="J329" s="76">
        <v>4</v>
      </c>
      <c r="K329" s="76">
        <v>3</v>
      </c>
      <c r="L329" s="76">
        <v>6</v>
      </c>
      <c r="M329" s="76">
        <v>2</v>
      </c>
      <c r="N329" s="76">
        <v>1</v>
      </c>
      <c r="O329" s="76">
        <v>0</v>
      </c>
      <c r="P329" s="76">
        <v>0</v>
      </c>
      <c r="Q329" s="76">
        <v>6</v>
      </c>
      <c r="R329" s="76">
        <v>1</v>
      </c>
      <c r="S329" s="76">
        <v>2</v>
      </c>
      <c r="T329" s="77">
        <v>2</v>
      </c>
      <c r="U329" s="77">
        <v>4</v>
      </c>
      <c r="V329" s="77">
        <v>1</v>
      </c>
      <c r="W329" s="77">
        <v>4</v>
      </c>
      <c r="X329" s="77">
        <v>3</v>
      </c>
      <c r="Y329" s="77">
        <v>6</v>
      </c>
      <c r="Z329" s="77"/>
      <c r="AA329" s="77"/>
      <c r="AB329" s="77"/>
      <c r="AC329" s="77"/>
      <c r="AD329" s="102" t="s">
        <v>360</v>
      </c>
      <c r="AE329" s="44" t="s">
        <v>277</v>
      </c>
      <c r="AF329" s="80"/>
      <c r="AG329" s="83">
        <v>0</v>
      </c>
      <c r="AH329" s="83">
        <v>0</v>
      </c>
      <c r="AI329" s="83">
        <v>6196.5</v>
      </c>
      <c r="AJ329" s="98">
        <v>0</v>
      </c>
      <c r="AK329" s="83"/>
      <c r="AL329" s="83">
        <f t="shared" si="10"/>
        <v>0</v>
      </c>
      <c r="AM329" s="83"/>
      <c r="AN329" s="83">
        <v>0</v>
      </c>
      <c r="AO329" s="83"/>
      <c r="AP329" s="45">
        <f t="shared" si="11"/>
        <v>0</v>
      </c>
      <c r="AQ329" s="83"/>
      <c r="AR329" s="83"/>
      <c r="AS329" s="45">
        <f t="shared" si="12"/>
        <v>0</v>
      </c>
      <c r="AT329" s="90"/>
      <c r="AU329" s="90"/>
      <c r="AV329" s="90"/>
      <c r="AW329" s="90"/>
      <c r="AX329" s="90"/>
      <c r="AY329" s="83">
        <v>0</v>
      </c>
      <c r="AZ329" s="90"/>
      <c r="BA329" s="90"/>
      <c r="BB329" s="83">
        <v>0</v>
      </c>
      <c r="BC329" s="90"/>
      <c r="BD329" s="90"/>
      <c r="BE329" s="83">
        <v>0</v>
      </c>
      <c r="BF329" s="90"/>
      <c r="BG329" s="83">
        <v>0</v>
      </c>
      <c r="BH329" s="90"/>
      <c r="BI329" s="83">
        <v>0</v>
      </c>
      <c r="BJ329" s="80"/>
    </row>
    <row r="330" spans="1:62" ht="68.25">
      <c r="A330" s="75"/>
      <c r="B330" s="75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106" t="s">
        <v>281</v>
      </c>
      <c r="AE330" s="46" t="s">
        <v>20</v>
      </c>
      <c r="AF330" s="80"/>
      <c r="AG330" s="83"/>
      <c r="AH330" s="83"/>
      <c r="AI330" s="83"/>
      <c r="AJ330" s="98"/>
      <c r="AK330" s="83"/>
      <c r="AL330" s="83">
        <f t="shared" ref="AL330:AL409" si="13">AJ330+AK330</f>
        <v>0</v>
      </c>
      <c r="AM330" s="83"/>
      <c r="AN330" s="83"/>
      <c r="AO330" s="83"/>
      <c r="AP330" s="45">
        <f t="shared" ref="AP330:AP409" si="14">AN330+AO330</f>
        <v>0</v>
      </c>
      <c r="AQ330" s="83"/>
      <c r="AR330" s="83"/>
      <c r="AS330" s="45">
        <f t="shared" ref="AS330:AS409" si="15">AL330+AP330</f>
        <v>0</v>
      </c>
      <c r="AT330" s="90"/>
      <c r="AU330" s="90"/>
      <c r="AV330" s="90"/>
      <c r="AW330" s="90"/>
      <c r="AX330" s="90"/>
      <c r="AY330" s="83">
        <v>0</v>
      </c>
      <c r="AZ330" s="90"/>
      <c r="BA330" s="90"/>
      <c r="BB330" s="83">
        <v>0</v>
      </c>
      <c r="BC330" s="90"/>
      <c r="BD330" s="90"/>
      <c r="BE330" s="83">
        <v>0</v>
      </c>
      <c r="BF330" s="90"/>
      <c r="BG330" s="83">
        <v>0</v>
      </c>
      <c r="BH330" s="90"/>
      <c r="BI330" s="83">
        <v>0</v>
      </c>
      <c r="BJ330" s="80"/>
    </row>
    <row r="331" spans="1:62" ht="36">
      <c r="A331" s="75"/>
      <c r="B331" s="75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9" t="s">
        <v>87</v>
      </c>
      <c r="AE331" s="79" t="s">
        <v>87</v>
      </c>
      <c r="AF331" s="80"/>
      <c r="AG331" s="83"/>
      <c r="AH331" s="83"/>
      <c r="AI331" s="83"/>
      <c r="AJ331" s="98"/>
      <c r="AK331" s="83"/>
      <c r="AL331" s="83">
        <f t="shared" si="13"/>
        <v>0</v>
      </c>
      <c r="AM331" s="83"/>
      <c r="AN331" s="83"/>
      <c r="AO331" s="83"/>
      <c r="AP331" s="45">
        <f t="shared" si="14"/>
        <v>0</v>
      </c>
      <c r="AQ331" s="83"/>
      <c r="AR331" s="83"/>
      <c r="AS331" s="45">
        <f t="shared" si="15"/>
        <v>0</v>
      </c>
      <c r="AT331" s="90"/>
      <c r="AU331" s="90"/>
      <c r="AV331" s="90"/>
      <c r="AW331" s="90"/>
      <c r="AX331" s="90"/>
      <c r="AY331" s="83">
        <v>0</v>
      </c>
      <c r="AZ331" s="90"/>
      <c r="BA331" s="90"/>
      <c r="BB331" s="83">
        <v>0</v>
      </c>
      <c r="BC331" s="90"/>
      <c r="BD331" s="90"/>
      <c r="BE331" s="83">
        <v>0</v>
      </c>
      <c r="BF331" s="90"/>
      <c r="BG331" s="83">
        <v>0</v>
      </c>
      <c r="BH331" s="90"/>
      <c r="BI331" s="83">
        <v>0</v>
      </c>
      <c r="BJ331" s="80"/>
    </row>
    <row r="332" spans="1:62">
      <c r="A332" s="75"/>
      <c r="B332" s="75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46" t="s">
        <v>479</v>
      </c>
      <c r="AE332" s="46" t="s">
        <v>479</v>
      </c>
      <c r="AF332" s="80"/>
      <c r="AG332" s="83"/>
      <c r="AH332" s="83"/>
      <c r="AI332" s="83"/>
      <c r="AJ332" s="98"/>
      <c r="AK332" s="83"/>
      <c r="AL332" s="83">
        <f t="shared" si="13"/>
        <v>0</v>
      </c>
      <c r="AM332" s="83"/>
      <c r="AN332" s="83"/>
      <c r="AO332" s="83"/>
      <c r="AP332" s="45">
        <f t="shared" si="14"/>
        <v>0</v>
      </c>
      <c r="AQ332" s="83"/>
      <c r="AR332" s="83"/>
      <c r="AS332" s="45">
        <f t="shared" si="15"/>
        <v>0</v>
      </c>
      <c r="AT332" s="90"/>
      <c r="AU332" s="90"/>
      <c r="AV332" s="90"/>
      <c r="AW332" s="90"/>
      <c r="AX332" s="90"/>
      <c r="AY332" s="83">
        <v>0</v>
      </c>
      <c r="AZ332" s="90"/>
      <c r="BA332" s="90"/>
      <c r="BB332" s="83">
        <v>0</v>
      </c>
      <c r="BC332" s="90"/>
      <c r="BD332" s="90"/>
      <c r="BE332" s="83">
        <v>0</v>
      </c>
      <c r="BF332" s="90"/>
      <c r="BG332" s="83">
        <v>0</v>
      </c>
      <c r="BH332" s="90"/>
      <c r="BI332" s="83">
        <v>0</v>
      </c>
      <c r="BJ332" s="80"/>
    </row>
    <row r="333" spans="1:62" ht="36">
      <c r="A333" s="75"/>
      <c r="B333" s="75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9" t="s">
        <v>87</v>
      </c>
      <c r="AE333" s="79" t="s">
        <v>87</v>
      </c>
      <c r="AF333" s="80"/>
      <c r="AG333" s="83"/>
      <c r="AH333" s="83"/>
      <c r="AI333" s="83"/>
      <c r="AJ333" s="98"/>
      <c r="AK333" s="83"/>
      <c r="AL333" s="83">
        <f t="shared" si="13"/>
        <v>0</v>
      </c>
      <c r="AM333" s="83"/>
      <c r="AN333" s="83"/>
      <c r="AO333" s="83"/>
      <c r="AP333" s="45">
        <f t="shared" si="14"/>
        <v>0</v>
      </c>
      <c r="AQ333" s="83"/>
      <c r="AR333" s="83"/>
      <c r="AS333" s="45">
        <f t="shared" si="15"/>
        <v>0</v>
      </c>
      <c r="AT333" s="90"/>
      <c r="AU333" s="90"/>
      <c r="AV333" s="90"/>
      <c r="AW333" s="90"/>
      <c r="AX333" s="90"/>
      <c r="AY333" s="83">
        <v>0</v>
      </c>
      <c r="AZ333" s="90"/>
      <c r="BA333" s="90"/>
      <c r="BB333" s="83">
        <v>0</v>
      </c>
      <c r="BC333" s="90"/>
      <c r="BD333" s="90"/>
      <c r="BE333" s="83">
        <v>0</v>
      </c>
      <c r="BF333" s="90"/>
      <c r="BG333" s="83">
        <v>0</v>
      </c>
      <c r="BH333" s="90"/>
      <c r="BI333" s="83">
        <v>0</v>
      </c>
      <c r="BJ333" s="80"/>
    </row>
    <row r="334" spans="1:62" ht="60">
      <c r="A334" s="75"/>
      <c r="B334" s="75"/>
      <c r="C334" s="76">
        <v>0</v>
      </c>
      <c r="D334" s="76">
        <v>7</v>
      </c>
      <c r="E334" s="76">
        <v>5</v>
      </c>
      <c r="F334" s="76">
        <v>0</v>
      </c>
      <c r="G334" s="76">
        <v>7</v>
      </c>
      <c r="H334" s="76">
        <v>0</v>
      </c>
      <c r="I334" s="76">
        <v>2</v>
      </c>
      <c r="J334" s="76">
        <v>0</v>
      </c>
      <c r="K334" s="76">
        <v>2</v>
      </c>
      <c r="L334" s="85" t="s">
        <v>353</v>
      </c>
      <c r="M334" s="76">
        <v>7</v>
      </c>
      <c r="N334" s="76">
        <v>0</v>
      </c>
      <c r="O334" s="76">
        <v>0</v>
      </c>
      <c r="P334" s="76">
        <v>0</v>
      </c>
      <c r="Q334" s="76">
        <v>5</v>
      </c>
      <c r="R334" s="76">
        <v>2</v>
      </c>
      <c r="S334" s="76">
        <v>1</v>
      </c>
      <c r="T334" s="77">
        <v>2</v>
      </c>
      <c r="U334" s="77">
        <v>4</v>
      </c>
      <c r="V334" s="77">
        <v>1</v>
      </c>
      <c r="W334" s="77"/>
      <c r="X334" s="77"/>
      <c r="Y334" s="77"/>
      <c r="Z334" s="77"/>
      <c r="AA334" s="77"/>
      <c r="AB334" s="77"/>
      <c r="AC334" s="77"/>
      <c r="AD334" s="102" t="s">
        <v>166</v>
      </c>
      <c r="AE334" s="44" t="s">
        <v>561</v>
      </c>
      <c r="AF334" s="80"/>
      <c r="AG334" s="83">
        <v>105038.2</v>
      </c>
      <c r="AH334" s="83">
        <v>124624</v>
      </c>
      <c r="AI334" s="83">
        <v>124624</v>
      </c>
      <c r="AJ334" s="98">
        <v>124624</v>
      </c>
      <c r="AK334" s="83"/>
      <c r="AL334" s="83">
        <f t="shared" si="13"/>
        <v>124624</v>
      </c>
      <c r="AM334" s="83" t="s">
        <v>237</v>
      </c>
      <c r="AN334" s="83">
        <v>3427</v>
      </c>
      <c r="AO334" s="83"/>
      <c r="AP334" s="45">
        <f t="shared" si="14"/>
        <v>3427</v>
      </c>
      <c r="AQ334" s="83"/>
      <c r="AR334" s="89" t="s">
        <v>238</v>
      </c>
      <c r="AS334" s="45">
        <f t="shared" si="15"/>
        <v>128051</v>
      </c>
      <c r="AT334" s="90"/>
      <c r="AU334" s="90"/>
      <c r="AV334" s="90"/>
      <c r="AW334" s="90"/>
      <c r="AX334" s="90"/>
      <c r="AY334" s="83">
        <v>124624</v>
      </c>
      <c r="AZ334" s="90"/>
      <c r="BA334" s="90"/>
      <c r="BB334" s="83">
        <v>124624</v>
      </c>
      <c r="BC334" s="90"/>
      <c r="BD334" s="90"/>
      <c r="BE334" s="83">
        <v>124624</v>
      </c>
      <c r="BF334" s="90"/>
      <c r="BG334" s="83">
        <v>124624</v>
      </c>
      <c r="BH334" s="90"/>
      <c r="BI334" s="83">
        <v>124624</v>
      </c>
      <c r="BJ334" s="80"/>
    </row>
    <row r="335" spans="1:62" ht="34.5">
      <c r="A335" s="75"/>
      <c r="B335" s="75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106" t="s">
        <v>167</v>
      </c>
      <c r="AE335" s="46" t="s">
        <v>20</v>
      </c>
      <c r="AF335" s="80"/>
      <c r="AG335" s="83"/>
      <c r="AH335" s="83"/>
      <c r="AI335" s="83"/>
      <c r="AJ335" s="98"/>
      <c r="AK335" s="83"/>
      <c r="AL335" s="83">
        <f t="shared" si="13"/>
        <v>0</v>
      </c>
      <c r="AM335" s="83"/>
      <c r="AN335" s="83"/>
      <c r="AO335" s="83"/>
      <c r="AP335" s="45">
        <f t="shared" si="14"/>
        <v>0</v>
      </c>
      <c r="AQ335" s="83"/>
      <c r="AR335" s="83"/>
      <c r="AS335" s="45">
        <f t="shared" si="15"/>
        <v>0</v>
      </c>
      <c r="AT335" s="90"/>
      <c r="AU335" s="90"/>
      <c r="AV335" s="90"/>
      <c r="AW335" s="90"/>
      <c r="AX335" s="90"/>
      <c r="AY335" s="83">
        <v>0</v>
      </c>
      <c r="AZ335" s="90"/>
      <c r="BA335" s="90"/>
      <c r="BB335" s="83">
        <v>0</v>
      </c>
      <c r="BC335" s="90"/>
      <c r="BD335" s="90"/>
      <c r="BE335" s="83">
        <v>0</v>
      </c>
      <c r="BF335" s="90"/>
      <c r="BG335" s="83">
        <v>0</v>
      </c>
      <c r="BH335" s="90"/>
      <c r="BI335" s="83">
        <v>0</v>
      </c>
      <c r="BJ335" s="80"/>
    </row>
    <row r="336" spans="1:62" ht="36">
      <c r="A336" s="75"/>
      <c r="B336" s="75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9" t="s">
        <v>87</v>
      </c>
      <c r="AE336" s="79" t="s">
        <v>87</v>
      </c>
      <c r="AF336" s="80"/>
      <c r="AG336" s="83"/>
      <c r="AH336" s="83"/>
      <c r="AI336" s="83"/>
      <c r="AJ336" s="98"/>
      <c r="AK336" s="83"/>
      <c r="AL336" s="83">
        <f t="shared" si="13"/>
        <v>0</v>
      </c>
      <c r="AM336" s="83"/>
      <c r="AN336" s="83"/>
      <c r="AO336" s="83"/>
      <c r="AP336" s="45">
        <f t="shared" si="14"/>
        <v>0</v>
      </c>
      <c r="AQ336" s="83"/>
      <c r="AR336" s="83"/>
      <c r="AS336" s="45">
        <f t="shared" si="15"/>
        <v>0</v>
      </c>
      <c r="AT336" s="90"/>
      <c r="AU336" s="90"/>
      <c r="AV336" s="90"/>
      <c r="AW336" s="90"/>
      <c r="AX336" s="90"/>
      <c r="AY336" s="83">
        <v>0</v>
      </c>
      <c r="AZ336" s="90"/>
      <c r="BA336" s="90"/>
      <c r="BB336" s="83">
        <v>0</v>
      </c>
      <c r="BC336" s="90"/>
      <c r="BD336" s="90"/>
      <c r="BE336" s="83">
        <v>0</v>
      </c>
      <c r="BF336" s="90"/>
      <c r="BG336" s="83">
        <v>0</v>
      </c>
      <c r="BH336" s="90"/>
      <c r="BI336" s="83">
        <v>0</v>
      </c>
      <c r="BJ336" s="80"/>
    </row>
    <row r="337" spans="1:62" ht="57">
      <c r="A337" s="75"/>
      <c r="B337" s="75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106" t="s">
        <v>459</v>
      </c>
      <c r="AE337" s="46" t="s">
        <v>479</v>
      </c>
      <c r="AF337" s="80"/>
      <c r="AG337" s="83"/>
      <c r="AH337" s="83"/>
      <c r="AI337" s="83"/>
      <c r="AJ337" s="98"/>
      <c r="AK337" s="83"/>
      <c r="AL337" s="83">
        <f t="shared" si="13"/>
        <v>0</v>
      </c>
      <c r="AM337" s="83"/>
      <c r="AN337" s="83"/>
      <c r="AO337" s="83"/>
      <c r="AP337" s="45">
        <f t="shared" si="14"/>
        <v>0</v>
      </c>
      <c r="AQ337" s="83"/>
      <c r="AR337" s="83"/>
      <c r="AS337" s="45">
        <f t="shared" si="15"/>
        <v>0</v>
      </c>
      <c r="AT337" s="90"/>
      <c r="AU337" s="90"/>
      <c r="AV337" s="90"/>
      <c r="AW337" s="90"/>
      <c r="AX337" s="90"/>
      <c r="AY337" s="83">
        <v>0</v>
      </c>
      <c r="AZ337" s="90"/>
      <c r="BA337" s="90"/>
      <c r="BB337" s="83">
        <v>0</v>
      </c>
      <c r="BC337" s="90"/>
      <c r="BD337" s="90"/>
      <c r="BE337" s="83">
        <v>0</v>
      </c>
      <c r="BF337" s="90"/>
      <c r="BG337" s="83">
        <v>0</v>
      </c>
      <c r="BH337" s="90"/>
      <c r="BI337" s="83">
        <v>0</v>
      </c>
      <c r="BJ337" s="80"/>
    </row>
    <row r="338" spans="1:62" ht="36">
      <c r="A338" s="75"/>
      <c r="B338" s="75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9" t="s">
        <v>87</v>
      </c>
      <c r="AE338" s="79" t="s">
        <v>87</v>
      </c>
      <c r="AF338" s="80"/>
      <c r="AG338" s="83"/>
      <c r="AH338" s="83"/>
      <c r="AI338" s="83"/>
      <c r="AJ338" s="98"/>
      <c r="AK338" s="83"/>
      <c r="AL338" s="83">
        <f t="shared" si="13"/>
        <v>0</v>
      </c>
      <c r="AM338" s="83"/>
      <c r="AN338" s="83"/>
      <c r="AO338" s="83"/>
      <c r="AP338" s="45">
        <f t="shared" si="14"/>
        <v>0</v>
      </c>
      <c r="AQ338" s="83"/>
      <c r="AR338" s="83"/>
      <c r="AS338" s="45">
        <f t="shared" si="15"/>
        <v>0</v>
      </c>
      <c r="AT338" s="90"/>
      <c r="AU338" s="90"/>
      <c r="AV338" s="90"/>
      <c r="AW338" s="90"/>
      <c r="AX338" s="90"/>
      <c r="AY338" s="83">
        <v>0</v>
      </c>
      <c r="AZ338" s="90"/>
      <c r="BA338" s="90"/>
      <c r="BB338" s="83">
        <v>0</v>
      </c>
      <c r="BC338" s="90"/>
      <c r="BD338" s="90"/>
      <c r="BE338" s="83">
        <v>0</v>
      </c>
      <c r="BF338" s="90"/>
      <c r="BG338" s="83">
        <v>0</v>
      </c>
      <c r="BH338" s="90"/>
      <c r="BI338" s="83">
        <v>0</v>
      </c>
      <c r="BJ338" s="80"/>
    </row>
    <row r="339" spans="1:62" ht="45.75">
      <c r="A339" s="75"/>
      <c r="B339" s="75"/>
      <c r="C339" s="76">
        <v>0</v>
      </c>
      <c r="D339" s="76">
        <v>7</v>
      </c>
      <c r="E339" s="76">
        <v>5</v>
      </c>
      <c r="F339" s="76">
        <v>0</v>
      </c>
      <c r="G339" s="76">
        <v>7</v>
      </c>
      <c r="H339" s="76">
        <v>0</v>
      </c>
      <c r="I339" s="76">
        <v>2</v>
      </c>
      <c r="J339" s="76">
        <v>0</v>
      </c>
      <c r="K339" s="76">
        <v>2</v>
      </c>
      <c r="L339" s="85" t="s">
        <v>353</v>
      </c>
      <c r="M339" s="76">
        <v>7</v>
      </c>
      <c r="N339" s="76">
        <v>0</v>
      </c>
      <c r="O339" s="76">
        <v>0</v>
      </c>
      <c r="P339" s="76">
        <v>0</v>
      </c>
      <c r="Q339" s="76">
        <v>5</v>
      </c>
      <c r="R339" s="76">
        <v>2</v>
      </c>
      <c r="S339" s="76">
        <v>1</v>
      </c>
      <c r="T339" s="77">
        <v>2</v>
      </c>
      <c r="U339" s="77">
        <v>5</v>
      </c>
      <c r="V339" s="77">
        <v>1</v>
      </c>
      <c r="W339" s="77"/>
      <c r="X339" s="77"/>
      <c r="Y339" s="77"/>
      <c r="Z339" s="77"/>
      <c r="AA339" s="77"/>
      <c r="AB339" s="77"/>
      <c r="AC339" s="77"/>
      <c r="AD339" s="102" t="s">
        <v>63</v>
      </c>
      <c r="AE339" s="44" t="s">
        <v>175</v>
      </c>
      <c r="AF339" s="80"/>
      <c r="AG339" s="83">
        <v>0</v>
      </c>
      <c r="AH339" s="83">
        <v>0</v>
      </c>
      <c r="AI339" s="83">
        <v>21510</v>
      </c>
      <c r="AJ339" s="98">
        <v>21510</v>
      </c>
      <c r="AK339" s="83"/>
      <c r="AL339" s="83">
        <f t="shared" si="13"/>
        <v>21510</v>
      </c>
      <c r="AM339" s="83"/>
      <c r="AN339" s="83">
        <v>0</v>
      </c>
      <c r="AO339" s="83"/>
      <c r="AP339" s="45">
        <f t="shared" si="14"/>
        <v>0</v>
      </c>
      <c r="AQ339" s="83"/>
      <c r="AR339" s="83"/>
      <c r="AS339" s="45">
        <f t="shared" si="15"/>
        <v>21510</v>
      </c>
      <c r="AT339" s="90"/>
      <c r="AU339" s="90"/>
      <c r="AV339" s="90"/>
      <c r="AW339" s="90"/>
      <c r="AX339" s="90"/>
      <c r="AY339" s="83">
        <v>21510</v>
      </c>
      <c r="AZ339" s="90"/>
      <c r="BA339" s="90"/>
      <c r="BB339" s="83">
        <v>21510</v>
      </c>
      <c r="BC339" s="90"/>
      <c r="BD339" s="90"/>
      <c r="BE339" s="83">
        <v>21510</v>
      </c>
      <c r="BF339" s="90"/>
      <c r="BG339" s="83">
        <v>21510</v>
      </c>
      <c r="BH339" s="90"/>
      <c r="BI339" s="83">
        <v>21510</v>
      </c>
      <c r="BJ339" s="80"/>
    </row>
    <row r="340" spans="1:62" ht="34.5">
      <c r="A340" s="75"/>
      <c r="B340" s="75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123" t="s">
        <v>460</v>
      </c>
      <c r="AE340" s="46" t="s">
        <v>20</v>
      </c>
      <c r="AF340" s="80"/>
      <c r="AG340" s="83"/>
      <c r="AH340" s="83"/>
      <c r="AI340" s="83"/>
      <c r="AJ340" s="98"/>
      <c r="AK340" s="83"/>
      <c r="AL340" s="83">
        <f t="shared" si="13"/>
        <v>0</v>
      </c>
      <c r="AM340" s="83"/>
      <c r="AN340" s="83"/>
      <c r="AO340" s="83"/>
      <c r="AP340" s="45">
        <f t="shared" si="14"/>
        <v>0</v>
      </c>
      <c r="AQ340" s="83"/>
      <c r="AR340" s="83"/>
      <c r="AS340" s="45">
        <f t="shared" si="15"/>
        <v>0</v>
      </c>
      <c r="AT340" s="90"/>
      <c r="AU340" s="90"/>
      <c r="AV340" s="90"/>
      <c r="AW340" s="90"/>
      <c r="AX340" s="90"/>
      <c r="AY340" s="83">
        <v>0</v>
      </c>
      <c r="AZ340" s="90"/>
      <c r="BA340" s="90"/>
      <c r="BB340" s="83">
        <v>0</v>
      </c>
      <c r="BC340" s="90"/>
      <c r="BD340" s="90"/>
      <c r="BE340" s="83">
        <v>0</v>
      </c>
      <c r="BF340" s="90"/>
      <c r="BG340" s="83">
        <v>0</v>
      </c>
      <c r="BH340" s="90"/>
      <c r="BI340" s="83">
        <v>0</v>
      </c>
      <c r="BJ340" s="80"/>
    </row>
    <row r="341" spans="1:62" ht="36">
      <c r="A341" s="75"/>
      <c r="B341" s="75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9" t="s">
        <v>87</v>
      </c>
      <c r="AE341" s="79" t="s">
        <v>87</v>
      </c>
      <c r="AF341" s="80"/>
      <c r="AG341" s="83"/>
      <c r="AH341" s="83"/>
      <c r="AI341" s="83"/>
      <c r="AJ341" s="98"/>
      <c r="AK341" s="83"/>
      <c r="AL341" s="83">
        <f t="shared" si="13"/>
        <v>0</v>
      </c>
      <c r="AM341" s="83"/>
      <c r="AN341" s="83"/>
      <c r="AO341" s="83"/>
      <c r="AP341" s="45">
        <f t="shared" si="14"/>
        <v>0</v>
      </c>
      <c r="AQ341" s="83"/>
      <c r="AR341" s="83"/>
      <c r="AS341" s="45">
        <f t="shared" si="15"/>
        <v>0</v>
      </c>
      <c r="AT341" s="90"/>
      <c r="AU341" s="90"/>
      <c r="AV341" s="90"/>
      <c r="AW341" s="90"/>
      <c r="AX341" s="90"/>
      <c r="AY341" s="83">
        <v>0</v>
      </c>
      <c r="AZ341" s="90"/>
      <c r="BA341" s="90"/>
      <c r="BB341" s="83">
        <v>0</v>
      </c>
      <c r="BC341" s="90"/>
      <c r="BD341" s="90"/>
      <c r="BE341" s="83">
        <v>0</v>
      </c>
      <c r="BF341" s="90"/>
      <c r="BG341" s="83">
        <v>0</v>
      </c>
      <c r="BH341" s="90"/>
      <c r="BI341" s="83">
        <v>0</v>
      </c>
      <c r="BJ341" s="80"/>
    </row>
    <row r="342" spans="1:62" ht="68.25">
      <c r="A342" s="75"/>
      <c r="B342" s="75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123" t="s">
        <v>64</v>
      </c>
      <c r="AE342" s="46" t="s">
        <v>479</v>
      </c>
      <c r="AF342" s="80"/>
      <c r="AG342" s="83"/>
      <c r="AH342" s="83"/>
      <c r="AI342" s="83"/>
      <c r="AJ342" s="98"/>
      <c r="AK342" s="83"/>
      <c r="AL342" s="83">
        <f t="shared" si="13"/>
        <v>0</v>
      </c>
      <c r="AM342" s="83"/>
      <c r="AN342" s="83"/>
      <c r="AO342" s="83"/>
      <c r="AP342" s="45">
        <f t="shared" si="14"/>
        <v>0</v>
      </c>
      <c r="AQ342" s="83"/>
      <c r="AR342" s="83"/>
      <c r="AS342" s="45">
        <f t="shared" si="15"/>
        <v>0</v>
      </c>
      <c r="AT342" s="90"/>
      <c r="AU342" s="90"/>
      <c r="AV342" s="90"/>
      <c r="AW342" s="90"/>
      <c r="AX342" s="90"/>
      <c r="AY342" s="83">
        <v>0</v>
      </c>
      <c r="AZ342" s="90"/>
      <c r="BA342" s="90"/>
      <c r="BB342" s="83">
        <v>0</v>
      </c>
      <c r="BC342" s="90"/>
      <c r="BD342" s="90"/>
      <c r="BE342" s="83">
        <v>0</v>
      </c>
      <c r="BF342" s="90"/>
      <c r="BG342" s="83">
        <v>0</v>
      </c>
      <c r="BH342" s="90"/>
      <c r="BI342" s="83">
        <v>0</v>
      </c>
      <c r="BJ342" s="80"/>
    </row>
    <row r="343" spans="1:62" ht="36">
      <c r="A343" s="75"/>
      <c r="B343" s="75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9" t="s">
        <v>87</v>
      </c>
      <c r="AE343" s="79" t="s">
        <v>87</v>
      </c>
      <c r="AF343" s="80"/>
      <c r="AG343" s="83"/>
      <c r="AH343" s="83"/>
      <c r="AI343" s="83"/>
      <c r="AJ343" s="98"/>
      <c r="AK343" s="83"/>
      <c r="AL343" s="83">
        <f t="shared" si="13"/>
        <v>0</v>
      </c>
      <c r="AM343" s="83"/>
      <c r="AN343" s="83"/>
      <c r="AO343" s="83"/>
      <c r="AP343" s="45">
        <f t="shared" si="14"/>
        <v>0</v>
      </c>
      <c r="AQ343" s="83"/>
      <c r="AR343" s="83"/>
      <c r="AS343" s="45">
        <f t="shared" si="15"/>
        <v>0</v>
      </c>
      <c r="AT343" s="90"/>
      <c r="AU343" s="90"/>
      <c r="AV343" s="90"/>
      <c r="AW343" s="90"/>
      <c r="AX343" s="90"/>
      <c r="AY343" s="83">
        <v>0</v>
      </c>
      <c r="AZ343" s="90"/>
      <c r="BA343" s="90"/>
      <c r="BB343" s="83">
        <v>0</v>
      </c>
      <c r="BC343" s="90"/>
      <c r="BD343" s="90"/>
      <c r="BE343" s="83">
        <v>0</v>
      </c>
      <c r="BF343" s="90"/>
      <c r="BG343" s="83">
        <v>0</v>
      </c>
      <c r="BH343" s="90"/>
      <c r="BI343" s="83">
        <v>0</v>
      </c>
      <c r="BJ343" s="80"/>
    </row>
    <row r="344" spans="1:62" ht="45.75">
      <c r="A344" s="75"/>
      <c r="B344" s="75"/>
      <c r="C344" s="76">
        <v>0</v>
      </c>
      <c r="D344" s="76">
        <v>7</v>
      </c>
      <c r="E344" s="76">
        <v>5</v>
      </c>
      <c r="F344" s="76">
        <v>0</v>
      </c>
      <c r="G344" s="76">
        <v>7</v>
      </c>
      <c r="H344" s="76">
        <v>0</v>
      </c>
      <c r="I344" s="76">
        <v>9</v>
      </c>
      <c r="J344" s="76">
        <v>0</v>
      </c>
      <c r="K344" s="76">
        <v>2</v>
      </c>
      <c r="L344" s="85" t="s">
        <v>353</v>
      </c>
      <c r="M344" s="76">
        <v>3</v>
      </c>
      <c r="N344" s="76">
        <v>0</v>
      </c>
      <c r="O344" s="76">
        <v>0</v>
      </c>
      <c r="P344" s="76">
        <v>0</v>
      </c>
      <c r="Q344" s="76">
        <v>6</v>
      </c>
      <c r="R344" s="76">
        <v>1</v>
      </c>
      <c r="S344" s="76">
        <v>2</v>
      </c>
      <c r="T344" s="77">
        <v>2</v>
      </c>
      <c r="U344" s="77">
        <v>4</v>
      </c>
      <c r="V344" s="77">
        <v>1</v>
      </c>
      <c r="W344" s="77"/>
      <c r="X344" s="77"/>
      <c r="Y344" s="77"/>
      <c r="Z344" s="77"/>
      <c r="AA344" s="77"/>
      <c r="AB344" s="77"/>
      <c r="AC344" s="77"/>
      <c r="AD344" s="102" t="s">
        <v>65</v>
      </c>
      <c r="AE344" s="44" t="s">
        <v>176</v>
      </c>
      <c r="AF344" s="80"/>
      <c r="AG344" s="83">
        <v>0</v>
      </c>
      <c r="AH344" s="83">
        <v>0</v>
      </c>
      <c r="AI344" s="83">
        <v>1516</v>
      </c>
      <c r="AJ344" s="98">
        <v>1516</v>
      </c>
      <c r="AK344" s="83"/>
      <c r="AL344" s="83">
        <f t="shared" si="13"/>
        <v>1516</v>
      </c>
      <c r="AM344" s="83"/>
      <c r="AN344" s="83"/>
      <c r="AO344" s="83"/>
      <c r="AP344" s="45">
        <f t="shared" si="14"/>
        <v>0</v>
      </c>
      <c r="AQ344" s="83"/>
      <c r="AR344" s="83"/>
      <c r="AS344" s="45">
        <f t="shared" si="15"/>
        <v>1516</v>
      </c>
      <c r="AT344" s="90"/>
      <c r="AU344" s="90"/>
      <c r="AV344" s="90"/>
      <c r="AW344" s="90"/>
      <c r="AX344" s="90"/>
      <c r="AY344" s="83">
        <v>1516</v>
      </c>
      <c r="AZ344" s="90"/>
      <c r="BA344" s="90"/>
      <c r="BB344" s="83">
        <v>1516</v>
      </c>
      <c r="BC344" s="90"/>
      <c r="BD344" s="90"/>
      <c r="BE344" s="83">
        <v>1516</v>
      </c>
      <c r="BF344" s="90"/>
      <c r="BG344" s="83">
        <v>1516</v>
      </c>
      <c r="BH344" s="90"/>
      <c r="BI344" s="83">
        <v>1516</v>
      </c>
      <c r="BJ344" s="80"/>
    </row>
    <row r="345" spans="1:62" ht="90.75">
      <c r="A345" s="75"/>
      <c r="B345" s="75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123" t="s">
        <v>461</v>
      </c>
      <c r="AE345" s="46" t="s">
        <v>20</v>
      </c>
      <c r="AF345" s="80"/>
      <c r="AG345" s="83"/>
      <c r="AH345" s="83"/>
      <c r="AI345" s="83"/>
      <c r="AJ345" s="98"/>
      <c r="AK345" s="83"/>
      <c r="AL345" s="83">
        <f t="shared" si="13"/>
        <v>0</v>
      </c>
      <c r="AM345" s="83"/>
      <c r="AN345" s="83"/>
      <c r="AO345" s="83"/>
      <c r="AP345" s="45">
        <f t="shared" si="14"/>
        <v>0</v>
      </c>
      <c r="AQ345" s="83"/>
      <c r="AR345" s="83"/>
      <c r="AS345" s="45">
        <f t="shared" si="15"/>
        <v>0</v>
      </c>
      <c r="AT345" s="90"/>
      <c r="AU345" s="90"/>
      <c r="AV345" s="90"/>
      <c r="AW345" s="90"/>
      <c r="AX345" s="90"/>
      <c r="AY345" s="83">
        <v>0</v>
      </c>
      <c r="AZ345" s="90"/>
      <c r="BA345" s="90"/>
      <c r="BB345" s="83">
        <v>0</v>
      </c>
      <c r="BC345" s="90"/>
      <c r="BD345" s="90"/>
      <c r="BE345" s="83">
        <v>0</v>
      </c>
      <c r="BF345" s="90"/>
      <c r="BG345" s="83">
        <v>0</v>
      </c>
      <c r="BH345" s="90"/>
      <c r="BI345" s="83">
        <v>0</v>
      </c>
      <c r="BJ345" s="80"/>
    </row>
    <row r="346" spans="1:62" ht="36">
      <c r="A346" s="75"/>
      <c r="B346" s="75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9" t="s">
        <v>87</v>
      </c>
      <c r="AE346" s="79" t="s">
        <v>87</v>
      </c>
      <c r="AF346" s="80"/>
      <c r="AG346" s="83"/>
      <c r="AH346" s="83"/>
      <c r="AI346" s="83"/>
      <c r="AJ346" s="98"/>
      <c r="AK346" s="83"/>
      <c r="AL346" s="83">
        <f t="shared" si="13"/>
        <v>0</v>
      </c>
      <c r="AM346" s="83"/>
      <c r="AN346" s="83"/>
      <c r="AO346" s="83"/>
      <c r="AP346" s="45">
        <f t="shared" si="14"/>
        <v>0</v>
      </c>
      <c r="AQ346" s="83"/>
      <c r="AR346" s="83"/>
      <c r="AS346" s="45">
        <f t="shared" si="15"/>
        <v>0</v>
      </c>
      <c r="AT346" s="90"/>
      <c r="AU346" s="90"/>
      <c r="AV346" s="90"/>
      <c r="AW346" s="90"/>
      <c r="AX346" s="90"/>
      <c r="AY346" s="83">
        <v>0</v>
      </c>
      <c r="AZ346" s="90"/>
      <c r="BA346" s="90"/>
      <c r="BB346" s="83">
        <v>0</v>
      </c>
      <c r="BC346" s="90"/>
      <c r="BD346" s="90"/>
      <c r="BE346" s="83">
        <v>0</v>
      </c>
      <c r="BF346" s="90"/>
      <c r="BG346" s="83">
        <v>0</v>
      </c>
      <c r="BH346" s="90"/>
      <c r="BI346" s="83">
        <v>0</v>
      </c>
      <c r="BJ346" s="80"/>
    </row>
    <row r="347" spans="1:62">
      <c r="A347" s="75"/>
      <c r="B347" s="75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46" t="s">
        <v>479</v>
      </c>
      <c r="AE347" s="46" t="s">
        <v>479</v>
      </c>
      <c r="AF347" s="80"/>
      <c r="AG347" s="83"/>
      <c r="AH347" s="83"/>
      <c r="AI347" s="83"/>
      <c r="AJ347" s="98"/>
      <c r="AK347" s="83"/>
      <c r="AL347" s="83">
        <f t="shared" si="13"/>
        <v>0</v>
      </c>
      <c r="AM347" s="83"/>
      <c r="AN347" s="83"/>
      <c r="AO347" s="83"/>
      <c r="AP347" s="45">
        <f t="shared" si="14"/>
        <v>0</v>
      </c>
      <c r="AQ347" s="83"/>
      <c r="AR347" s="83"/>
      <c r="AS347" s="45">
        <f t="shared" si="15"/>
        <v>0</v>
      </c>
      <c r="AT347" s="90"/>
      <c r="AU347" s="90"/>
      <c r="AV347" s="90"/>
      <c r="AW347" s="90"/>
      <c r="AX347" s="90"/>
      <c r="AY347" s="83">
        <v>0</v>
      </c>
      <c r="AZ347" s="90"/>
      <c r="BA347" s="90"/>
      <c r="BB347" s="83">
        <v>0</v>
      </c>
      <c r="BC347" s="90"/>
      <c r="BD347" s="90"/>
      <c r="BE347" s="83">
        <v>0</v>
      </c>
      <c r="BF347" s="90"/>
      <c r="BG347" s="83">
        <v>0</v>
      </c>
      <c r="BH347" s="90"/>
      <c r="BI347" s="83">
        <v>0</v>
      </c>
      <c r="BJ347" s="80"/>
    </row>
    <row r="348" spans="1:62" ht="36">
      <c r="A348" s="75"/>
      <c r="B348" s="75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9" t="s">
        <v>87</v>
      </c>
      <c r="AE348" s="79" t="s">
        <v>87</v>
      </c>
      <c r="AF348" s="80"/>
      <c r="AG348" s="83"/>
      <c r="AH348" s="83"/>
      <c r="AI348" s="83"/>
      <c r="AJ348" s="98"/>
      <c r="AK348" s="83"/>
      <c r="AL348" s="83">
        <f t="shared" si="13"/>
        <v>0</v>
      </c>
      <c r="AM348" s="83"/>
      <c r="AN348" s="83"/>
      <c r="AO348" s="83"/>
      <c r="AP348" s="45">
        <f t="shared" si="14"/>
        <v>0</v>
      </c>
      <c r="AQ348" s="83"/>
      <c r="AR348" s="83"/>
      <c r="AS348" s="45">
        <f t="shared" si="15"/>
        <v>0</v>
      </c>
      <c r="AT348" s="90"/>
      <c r="AU348" s="90"/>
      <c r="AV348" s="90"/>
      <c r="AW348" s="90"/>
      <c r="AX348" s="90"/>
      <c r="AY348" s="83">
        <v>0</v>
      </c>
      <c r="AZ348" s="90"/>
      <c r="BA348" s="90"/>
      <c r="BB348" s="83">
        <v>0</v>
      </c>
      <c r="BC348" s="90"/>
      <c r="BD348" s="90"/>
      <c r="BE348" s="83">
        <v>0</v>
      </c>
      <c r="BF348" s="90"/>
      <c r="BG348" s="83">
        <v>0</v>
      </c>
      <c r="BH348" s="90"/>
      <c r="BI348" s="83">
        <v>0</v>
      </c>
      <c r="BJ348" s="80"/>
    </row>
    <row r="349" spans="1:62" ht="26.25">
      <c r="A349" s="75"/>
      <c r="B349" s="75"/>
      <c r="C349" s="76">
        <v>0</v>
      </c>
      <c r="D349" s="76">
        <v>7</v>
      </c>
      <c r="E349" s="76">
        <v>5</v>
      </c>
      <c r="F349" s="76">
        <v>0</v>
      </c>
      <c r="G349" s="76">
        <v>7</v>
      </c>
      <c r="H349" s="76">
        <v>0</v>
      </c>
      <c r="I349" s="76">
        <v>7</v>
      </c>
      <c r="J349" s="76">
        <v>0</v>
      </c>
      <c r="K349" s="76">
        <v>2</v>
      </c>
      <c r="L349" s="85" t="s">
        <v>353</v>
      </c>
      <c r="M349" s="76">
        <v>7</v>
      </c>
      <c r="N349" s="76">
        <v>0</v>
      </c>
      <c r="O349" s="76">
        <v>0</v>
      </c>
      <c r="P349" s="76">
        <v>0</v>
      </c>
      <c r="Q349" s="76">
        <v>5</v>
      </c>
      <c r="R349" s="76">
        <v>2</v>
      </c>
      <c r="S349" s="76">
        <v>1</v>
      </c>
      <c r="T349" s="77">
        <v>2</v>
      </c>
      <c r="U349" s="77">
        <v>5</v>
      </c>
      <c r="V349" s="77">
        <v>1</v>
      </c>
      <c r="W349" s="77"/>
      <c r="X349" s="77"/>
      <c r="Y349" s="77"/>
      <c r="Z349" s="77"/>
      <c r="AA349" s="77"/>
      <c r="AB349" s="77"/>
      <c r="AC349" s="77"/>
      <c r="AD349" s="102" t="s">
        <v>66</v>
      </c>
      <c r="AE349" s="44" t="s">
        <v>177</v>
      </c>
      <c r="AF349" s="80"/>
      <c r="AG349" s="83">
        <v>88362.5</v>
      </c>
      <c r="AH349" s="83">
        <v>94202.2</v>
      </c>
      <c r="AI349" s="83">
        <v>94202.2</v>
      </c>
      <c r="AJ349" s="98">
        <v>94202.2</v>
      </c>
      <c r="AK349" s="83"/>
      <c r="AL349" s="83">
        <f t="shared" si="13"/>
        <v>94202.2</v>
      </c>
      <c r="AM349" s="83"/>
      <c r="AN349" s="100">
        <v>5671</v>
      </c>
      <c r="AO349" s="83"/>
      <c r="AP349" s="45">
        <f t="shared" si="14"/>
        <v>5671</v>
      </c>
      <c r="AQ349" s="83"/>
      <c r="AR349" s="83" t="s">
        <v>227</v>
      </c>
      <c r="AS349" s="45">
        <f>AL349+AP349</f>
        <v>99873.2</v>
      </c>
      <c r="AT349" s="90"/>
      <c r="AU349" s="90"/>
      <c r="AV349" s="90"/>
      <c r="AW349" s="90"/>
      <c r="AX349" s="90"/>
      <c r="AY349" s="83">
        <v>94202.2</v>
      </c>
      <c r="AZ349" s="90"/>
      <c r="BA349" s="90"/>
      <c r="BB349" s="83">
        <v>94202.2</v>
      </c>
      <c r="BC349" s="90"/>
      <c r="BD349" s="90"/>
      <c r="BE349" s="83">
        <v>94202.2</v>
      </c>
      <c r="BF349" s="90"/>
      <c r="BG349" s="83">
        <v>94202.2</v>
      </c>
      <c r="BH349" s="90"/>
      <c r="BI349" s="83">
        <v>94202.2</v>
      </c>
      <c r="BJ349" s="80"/>
    </row>
    <row r="350" spans="1:62" ht="45.75">
      <c r="A350" s="75"/>
      <c r="B350" s="75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106" t="s">
        <v>462</v>
      </c>
      <c r="AE350" s="46" t="s">
        <v>20</v>
      </c>
      <c r="AF350" s="80"/>
      <c r="AG350" s="83"/>
      <c r="AH350" s="83"/>
      <c r="AI350" s="83"/>
      <c r="AJ350" s="98"/>
      <c r="AK350" s="83"/>
      <c r="AL350" s="83">
        <f t="shared" si="13"/>
        <v>0</v>
      </c>
      <c r="AM350" s="83"/>
      <c r="AN350" s="83"/>
      <c r="AO350" s="83"/>
      <c r="AP350" s="45">
        <f t="shared" si="14"/>
        <v>0</v>
      </c>
      <c r="AQ350" s="83"/>
      <c r="AR350" s="83"/>
      <c r="AS350" s="45">
        <f t="shared" si="15"/>
        <v>0</v>
      </c>
      <c r="AT350" s="90"/>
      <c r="AU350" s="90"/>
      <c r="AV350" s="90"/>
      <c r="AW350" s="90"/>
      <c r="AX350" s="90"/>
      <c r="AY350" s="83">
        <v>0</v>
      </c>
      <c r="AZ350" s="90"/>
      <c r="BA350" s="90"/>
      <c r="BB350" s="83">
        <v>0</v>
      </c>
      <c r="BC350" s="90"/>
      <c r="BD350" s="90"/>
      <c r="BE350" s="83">
        <v>0</v>
      </c>
      <c r="BF350" s="90"/>
      <c r="BG350" s="83">
        <v>0</v>
      </c>
      <c r="BH350" s="90"/>
      <c r="BI350" s="83">
        <v>0</v>
      </c>
      <c r="BJ350" s="80"/>
    </row>
    <row r="351" spans="1:62" ht="36">
      <c r="A351" s="75"/>
      <c r="B351" s="75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9" t="s">
        <v>87</v>
      </c>
      <c r="AE351" s="79" t="s">
        <v>87</v>
      </c>
      <c r="AF351" s="80"/>
      <c r="AG351" s="83"/>
      <c r="AH351" s="83"/>
      <c r="AI351" s="83"/>
      <c r="AJ351" s="98"/>
      <c r="AK351" s="83"/>
      <c r="AL351" s="83">
        <f t="shared" si="13"/>
        <v>0</v>
      </c>
      <c r="AM351" s="83"/>
      <c r="AN351" s="83"/>
      <c r="AO351" s="83"/>
      <c r="AP351" s="45">
        <f t="shared" si="14"/>
        <v>0</v>
      </c>
      <c r="AQ351" s="83"/>
      <c r="AR351" s="83"/>
      <c r="AS351" s="45">
        <f t="shared" si="15"/>
        <v>0</v>
      </c>
      <c r="AT351" s="90"/>
      <c r="AU351" s="90"/>
      <c r="AV351" s="90"/>
      <c r="AW351" s="90"/>
      <c r="AX351" s="90"/>
      <c r="AY351" s="83">
        <v>0</v>
      </c>
      <c r="AZ351" s="90"/>
      <c r="BA351" s="90"/>
      <c r="BB351" s="83">
        <v>0</v>
      </c>
      <c r="BC351" s="90"/>
      <c r="BD351" s="90"/>
      <c r="BE351" s="83">
        <v>0</v>
      </c>
      <c r="BF351" s="90"/>
      <c r="BG351" s="83">
        <v>0</v>
      </c>
      <c r="BH351" s="90"/>
      <c r="BI351" s="83">
        <v>0</v>
      </c>
      <c r="BJ351" s="80"/>
    </row>
    <row r="352" spans="1:62">
      <c r="A352" s="75"/>
      <c r="B352" s="75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46" t="s">
        <v>479</v>
      </c>
      <c r="AE352" s="46" t="s">
        <v>479</v>
      </c>
      <c r="AF352" s="80"/>
      <c r="AG352" s="83"/>
      <c r="AH352" s="83"/>
      <c r="AI352" s="83"/>
      <c r="AJ352" s="98"/>
      <c r="AK352" s="83"/>
      <c r="AL352" s="83">
        <f t="shared" si="13"/>
        <v>0</v>
      </c>
      <c r="AM352" s="83"/>
      <c r="AN352" s="83"/>
      <c r="AO352" s="83"/>
      <c r="AP352" s="45">
        <f t="shared" si="14"/>
        <v>0</v>
      </c>
      <c r="AQ352" s="83"/>
      <c r="AR352" s="83"/>
      <c r="AS352" s="45">
        <f t="shared" si="15"/>
        <v>0</v>
      </c>
      <c r="AT352" s="90"/>
      <c r="AU352" s="90"/>
      <c r="AV352" s="90"/>
      <c r="AW352" s="90"/>
      <c r="AX352" s="90"/>
      <c r="AY352" s="83">
        <v>0</v>
      </c>
      <c r="AZ352" s="90"/>
      <c r="BA352" s="90"/>
      <c r="BB352" s="83">
        <v>0</v>
      </c>
      <c r="BC352" s="90"/>
      <c r="BD352" s="90"/>
      <c r="BE352" s="83">
        <v>0</v>
      </c>
      <c r="BF352" s="90"/>
      <c r="BG352" s="83">
        <v>0</v>
      </c>
      <c r="BH352" s="90"/>
      <c r="BI352" s="83">
        <v>0</v>
      </c>
      <c r="BJ352" s="80"/>
    </row>
    <row r="353" spans="1:62" ht="36">
      <c r="A353" s="75"/>
      <c r="B353" s="75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9" t="s">
        <v>87</v>
      </c>
      <c r="AE353" s="79" t="s">
        <v>87</v>
      </c>
      <c r="AF353" s="80"/>
      <c r="AG353" s="83"/>
      <c r="AH353" s="83"/>
      <c r="AI353" s="83"/>
      <c r="AJ353" s="98"/>
      <c r="AK353" s="83"/>
      <c r="AL353" s="83">
        <f t="shared" si="13"/>
        <v>0</v>
      </c>
      <c r="AM353" s="83"/>
      <c r="AN353" s="83"/>
      <c r="AO353" s="83"/>
      <c r="AP353" s="45">
        <f t="shared" si="14"/>
        <v>0</v>
      </c>
      <c r="AQ353" s="83"/>
      <c r="AR353" s="83"/>
      <c r="AS353" s="45">
        <f t="shared" si="15"/>
        <v>0</v>
      </c>
      <c r="AT353" s="90"/>
      <c r="AU353" s="90"/>
      <c r="AV353" s="90"/>
      <c r="AW353" s="90"/>
      <c r="AX353" s="90"/>
      <c r="AY353" s="83">
        <v>0</v>
      </c>
      <c r="AZ353" s="90"/>
      <c r="BA353" s="90"/>
      <c r="BB353" s="83">
        <v>0</v>
      </c>
      <c r="BC353" s="90"/>
      <c r="BD353" s="90"/>
      <c r="BE353" s="83">
        <v>0</v>
      </c>
      <c r="BF353" s="90"/>
      <c r="BG353" s="83">
        <v>0</v>
      </c>
      <c r="BH353" s="90"/>
      <c r="BI353" s="83">
        <v>0</v>
      </c>
      <c r="BJ353" s="80"/>
    </row>
    <row r="354" spans="1:62" ht="34.5">
      <c r="A354" s="75"/>
      <c r="B354" s="75"/>
      <c r="C354" s="76">
        <v>0</v>
      </c>
      <c r="D354" s="76">
        <v>7</v>
      </c>
      <c r="E354" s="76">
        <v>5</v>
      </c>
      <c r="F354" s="76">
        <v>0</v>
      </c>
      <c r="G354" s="76">
        <v>7</v>
      </c>
      <c r="H354" s="76">
        <v>0</v>
      </c>
      <c r="I354" s="76">
        <v>2</v>
      </c>
      <c r="J354" s="76">
        <v>0</v>
      </c>
      <c r="K354" s="76">
        <v>2</v>
      </c>
      <c r="L354" s="85" t="s">
        <v>353</v>
      </c>
      <c r="M354" s="76">
        <v>1</v>
      </c>
      <c r="N354" s="76">
        <v>0</v>
      </c>
      <c r="O354" s="76">
        <v>0</v>
      </c>
      <c r="P354" s="76">
        <v>0</v>
      </c>
      <c r="Q354" s="76">
        <v>2</v>
      </c>
      <c r="R354" s="76">
        <v>4</v>
      </c>
      <c r="S354" s="76">
        <v>4</v>
      </c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102" t="s">
        <v>67</v>
      </c>
      <c r="AE354" s="44" t="s">
        <v>178</v>
      </c>
      <c r="AF354" s="80"/>
      <c r="AG354" s="83">
        <v>12847.8</v>
      </c>
      <c r="AH354" s="83">
        <v>8023.5</v>
      </c>
      <c r="AI354" s="83">
        <v>8023.5</v>
      </c>
      <c r="AJ354" s="98">
        <v>8496.9</v>
      </c>
      <c r="AK354" s="83"/>
      <c r="AL354" s="83">
        <f t="shared" si="13"/>
        <v>8496.9</v>
      </c>
      <c r="AM354" s="83"/>
      <c r="AN354" s="83">
        <v>511.5</v>
      </c>
      <c r="AO354" s="83"/>
      <c r="AP354" s="45">
        <f t="shared" si="14"/>
        <v>511.5</v>
      </c>
      <c r="AQ354" s="83"/>
      <c r="AR354" s="83" t="s">
        <v>227</v>
      </c>
      <c r="AS354" s="45">
        <f t="shared" si="15"/>
        <v>9008.4</v>
      </c>
      <c r="AT354" s="90"/>
      <c r="AU354" s="90"/>
      <c r="AV354" s="90"/>
      <c r="AW354" s="90"/>
      <c r="AX354" s="90"/>
      <c r="AY354" s="83">
        <v>8496.9</v>
      </c>
      <c r="AZ354" s="90"/>
      <c r="BA354" s="90"/>
      <c r="BB354" s="83">
        <v>8496.9</v>
      </c>
      <c r="BC354" s="90"/>
      <c r="BD354" s="90"/>
      <c r="BE354" s="83">
        <v>8496.9</v>
      </c>
      <c r="BF354" s="90"/>
      <c r="BG354" s="83">
        <v>8496.9</v>
      </c>
      <c r="BH354" s="90"/>
      <c r="BI354" s="83">
        <v>8496.9</v>
      </c>
      <c r="BJ354" s="80"/>
    </row>
    <row r="355" spans="1:62" ht="68.25">
      <c r="A355" s="75"/>
      <c r="B355" s="75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106" t="s">
        <v>463</v>
      </c>
      <c r="AE355" s="46" t="s">
        <v>20</v>
      </c>
      <c r="AF355" s="80"/>
      <c r="AG355" s="83"/>
      <c r="AH355" s="83"/>
      <c r="AI355" s="83"/>
      <c r="AJ355" s="98"/>
      <c r="AK355" s="83"/>
      <c r="AL355" s="83">
        <f t="shared" si="13"/>
        <v>0</v>
      </c>
      <c r="AM355" s="83"/>
      <c r="AN355" s="83"/>
      <c r="AO355" s="83"/>
      <c r="AP355" s="45">
        <f t="shared" si="14"/>
        <v>0</v>
      </c>
      <c r="AQ355" s="83"/>
      <c r="AR355" s="83"/>
      <c r="AS355" s="45">
        <f t="shared" si="15"/>
        <v>0</v>
      </c>
      <c r="AT355" s="90"/>
      <c r="AU355" s="90"/>
      <c r="AV355" s="90"/>
      <c r="AW355" s="90"/>
      <c r="AX355" s="90"/>
      <c r="AY355" s="83">
        <v>0</v>
      </c>
      <c r="AZ355" s="90"/>
      <c r="BA355" s="90"/>
      <c r="BB355" s="83">
        <v>0</v>
      </c>
      <c r="BC355" s="90"/>
      <c r="BD355" s="90"/>
      <c r="BE355" s="83">
        <v>0</v>
      </c>
      <c r="BF355" s="90"/>
      <c r="BG355" s="83">
        <v>0</v>
      </c>
      <c r="BH355" s="90"/>
      <c r="BI355" s="83">
        <v>0</v>
      </c>
      <c r="BJ355" s="80"/>
    </row>
    <row r="356" spans="1:62" ht="36">
      <c r="A356" s="75"/>
      <c r="B356" s="75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9" t="s">
        <v>87</v>
      </c>
      <c r="AE356" s="79" t="s">
        <v>87</v>
      </c>
      <c r="AF356" s="80"/>
      <c r="AG356" s="83"/>
      <c r="AH356" s="83"/>
      <c r="AI356" s="83"/>
      <c r="AJ356" s="98"/>
      <c r="AK356" s="83"/>
      <c r="AL356" s="83">
        <f t="shared" si="13"/>
        <v>0</v>
      </c>
      <c r="AM356" s="83"/>
      <c r="AN356" s="83"/>
      <c r="AO356" s="83"/>
      <c r="AP356" s="45">
        <f t="shared" si="14"/>
        <v>0</v>
      </c>
      <c r="AQ356" s="83"/>
      <c r="AR356" s="83"/>
      <c r="AS356" s="45">
        <f t="shared" si="15"/>
        <v>0</v>
      </c>
      <c r="AT356" s="90"/>
      <c r="AU356" s="90"/>
      <c r="AV356" s="90"/>
      <c r="AW356" s="90"/>
      <c r="AX356" s="90"/>
      <c r="AY356" s="83">
        <v>0</v>
      </c>
      <c r="AZ356" s="90"/>
      <c r="BA356" s="90"/>
      <c r="BB356" s="83">
        <v>0</v>
      </c>
      <c r="BC356" s="90"/>
      <c r="BD356" s="90"/>
      <c r="BE356" s="83">
        <v>0</v>
      </c>
      <c r="BF356" s="90"/>
      <c r="BG356" s="83">
        <v>0</v>
      </c>
      <c r="BH356" s="90"/>
      <c r="BI356" s="83">
        <v>0</v>
      </c>
      <c r="BJ356" s="80"/>
    </row>
    <row r="357" spans="1:62">
      <c r="A357" s="75"/>
      <c r="B357" s="75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46" t="s">
        <v>479</v>
      </c>
      <c r="AE357" s="46" t="s">
        <v>479</v>
      </c>
      <c r="AF357" s="80"/>
      <c r="AG357" s="83"/>
      <c r="AH357" s="83"/>
      <c r="AI357" s="83"/>
      <c r="AJ357" s="98"/>
      <c r="AK357" s="83"/>
      <c r="AL357" s="83">
        <f t="shared" si="13"/>
        <v>0</v>
      </c>
      <c r="AM357" s="83"/>
      <c r="AN357" s="83"/>
      <c r="AO357" s="83"/>
      <c r="AP357" s="45">
        <f t="shared" si="14"/>
        <v>0</v>
      </c>
      <c r="AQ357" s="83"/>
      <c r="AR357" s="83"/>
      <c r="AS357" s="45">
        <f t="shared" si="15"/>
        <v>0</v>
      </c>
      <c r="AT357" s="90"/>
      <c r="AU357" s="90"/>
      <c r="AV357" s="90"/>
      <c r="AW357" s="90"/>
      <c r="AX357" s="90"/>
      <c r="AY357" s="83">
        <v>0</v>
      </c>
      <c r="AZ357" s="90"/>
      <c r="BA357" s="90"/>
      <c r="BB357" s="83">
        <v>0</v>
      </c>
      <c r="BC357" s="90"/>
      <c r="BD357" s="90"/>
      <c r="BE357" s="83">
        <v>0</v>
      </c>
      <c r="BF357" s="90"/>
      <c r="BG357" s="83">
        <v>0</v>
      </c>
      <c r="BH357" s="90"/>
      <c r="BI357" s="83">
        <v>0</v>
      </c>
      <c r="BJ357" s="80"/>
    </row>
    <row r="358" spans="1:62" ht="36">
      <c r="A358" s="75"/>
      <c r="B358" s="75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9" t="s">
        <v>87</v>
      </c>
      <c r="AE358" s="79" t="s">
        <v>87</v>
      </c>
      <c r="AF358" s="80"/>
      <c r="AG358" s="83"/>
      <c r="AH358" s="83"/>
      <c r="AI358" s="83"/>
      <c r="AJ358" s="98"/>
      <c r="AK358" s="83"/>
      <c r="AL358" s="83">
        <f t="shared" si="13"/>
        <v>0</v>
      </c>
      <c r="AM358" s="83"/>
      <c r="AN358" s="83"/>
      <c r="AO358" s="83"/>
      <c r="AP358" s="45">
        <f t="shared" si="14"/>
        <v>0</v>
      </c>
      <c r="AQ358" s="83"/>
      <c r="AR358" s="83"/>
      <c r="AS358" s="45">
        <f t="shared" si="15"/>
        <v>0</v>
      </c>
      <c r="AT358" s="90"/>
      <c r="AU358" s="90"/>
      <c r="AV358" s="90"/>
      <c r="AW358" s="90"/>
      <c r="AX358" s="90"/>
      <c r="AY358" s="83">
        <v>0</v>
      </c>
      <c r="AZ358" s="90"/>
      <c r="BA358" s="90"/>
      <c r="BB358" s="83">
        <v>0</v>
      </c>
      <c r="BC358" s="90"/>
      <c r="BD358" s="90"/>
      <c r="BE358" s="83">
        <v>0</v>
      </c>
      <c r="BF358" s="90"/>
      <c r="BG358" s="83">
        <v>0</v>
      </c>
      <c r="BH358" s="90"/>
      <c r="BI358" s="83">
        <v>0</v>
      </c>
      <c r="BJ358" s="80"/>
    </row>
    <row r="359" spans="1:62" ht="43.5">
      <c r="A359" s="75"/>
      <c r="B359" s="75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124" t="s">
        <v>68</v>
      </c>
      <c r="AE359" s="51" t="s">
        <v>437</v>
      </c>
      <c r="AF359" s="80"/>
      <c r="AG359" s="83"/>
      <c r="AH359" s="83"/>
      <c r="AI359" s="83"/>
      <c r="AJ359" s="98"/>
      <c r="AK359" s="83"/>
      <c r="AL359" s="83">
        <f t="shared" si="13"/>
        <v>0</v>
      </c>
      <c r="AM359" s="83"/>
      <c r="AN359" s="83"/>
      <c r="AO359" s="83"/>
      <c r="AP359" s="45">
        <f t="shared" si="14"/>
        <v>0</v>
      </c>
      <c r="AQ359" s="83"/>
      <c r="AR359" s="83"/>
      <c r="AS359" s="45">
        <f t="shared" si="15"/>
        <v>0</v>
      </c>
      <c r="AT359" s="90"/>
      <c r="AU359" s="90"/>
      <c r="AV359" s="90"/>
      <c r="AW359" s="90"/>
      <c r="AX359" s="90"/>
      <c r="AY359" s="83">
        <v>0</v>
      </c>
      <c r="AZ359" s="90"/>
      <c r="BA359" s="90"/>
      <c r="BB359" s="83">
        <v>0</v>
      </c>
      <c r="BC359" s="90"/>
      <c r="BD359" s="90"/>
      <c r="BE359" s="83">
        <v>0</v>
      </c>
      <c r="BF359" s="90"/>
      <c r="BG359" s="83">
        <v>0</v>
      </c>
      <c r="BH359" s="90"/>
      <c r="BI359" s="83">
        <v>0</v>
      </c>
      <c r="BJ359" s="80"/>
    </row>
    <row r="360" spans="1:62" ht="57">
      <c r="A360" s="75"/>
      <c r="B360" s="75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123" t="s">
        <v>69</v>
      </c>
      <c r="AE360" s="46" t="s">
        <v>478</v>
      </c>
      <c r="AF360" s="80"/>
      <c r="AG360" s="83"/>
      <c r="AH360" s="83"/>
      <c r="AI360" s="83"/>
      <c r="AJ360" s="98"/>
      <c r="AK360" s="83"/>
      <c r="AL360" s="83">
        <f t="shared" si="13"/>
        <v>0</v>
      </c>
      <c r="AM360" s="83"/>
      <c r="AN360" s="83"/>
      <c r="AO360" s="83"/>
      <c r="AP360" s="45">
        <f t="shared" si="14"/>
        <v>0</v>
      </c>
      <c r="AQ360" s="83"/>
      <c r="AR360" s="83"/>
      <c r="AS360" s="45">
        <f t="shared" si="15"/>
        <v>0</v>
      </c>
      <c r="AT360" s="90"/>
      <c r="AU360" s="90"/>
      <c r="AV360" s="90"/>
      <c r="AW360" s="90"/>
      <c r="AX360" s="90"/>
      <c r="AY360" s="83">
        <v>0</v>
      </c>
      <c r="AZ360" s="90"/>
      <c r="BA360" s="90"/>
      <c r="BB360" s="83">
        <v>0</v>
      </c>
      <c r="BC360" s="90"/>
      <c r="BD360" s="90"/>
      <c r="BE360" s="83">
        <v>0</v>
      </c>
      <c r="BF360" s="90"/>
      <c r="BG360" s="83">
        <v>0</v>
      </c>
      <c r="BH360" s="90"/>
      <c r="BI360" s="83">
        <v>0</v>
      </c>
      <c r="BJ360" s="80"/>
    </row>
    <row r="361" spans="1:62" ht="45.75">
      <c r="A361" s="75"/>
      <c r="B361" s="75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123" t="s">
        <v>70</v>
      </c>
      <c r="AE361" s="46" t="s">
        <v>479</v>
      </c>
      <c r="AF361" s="80"/>
      <c r="AG361" s="83"/>
      <c r="AH361" s="83"/>
      <c r="AI361" s="83"/>
      <c r="AJ361" s="98"/>
      <c r="AK361" s="83"/>
      <c r="AL361" s="83">
        <f t="shared" si="13"/>
        <v>0</v>
      </c>
      <c r="AM361" s="83"/>
      <c r="AN361" s="83"/>
      <c r="AO361" s="83"/>
      <c r="AP361" s="45">
        <f t="shared" si="14"/>
        <v>0</v>
      </c>
      <c r="AQ361" s="83"/>
      <c r="AR361" s="83"/>
      <c r="AS361" s="45">
        <f t="shared" si="15"/>
        <v>0</v>
      </c>
      <c r="AT361" s="90"/>
      <c r="AU361" s="90"/>
      <c r="AV361" s="90"/>
      <c r="AW361" s="90"/>
      <c r="AX361" s="90"/>
      <c r="AY361" s="83">
        <v>0</v>
      </c>
      <c r="AZ361" s="90"/>
      <c r="BA361" s="90"/>
      <c r="BB361" s="83">
        <v>0</v>
      </c>
      <c r="BC361" s="90"/>
      <c r="BD361" s="90"/>
      <c r="BE361" s="83">
        <v>0</v>
      </c>
      <c r="BF361" s="90"/>
      <c r="BG361" s="83">
        <v>0</v>
      </c>
      <c r="BH361" s="90"/>
      <c r="BI361" s="83">
        <v>0</v>
      </c>
      <c r="BJ361" s="80"/>
    </row>
    <row r="362" spans="1:62" ht="45.75">
      <c r="A362" s="75"/>
      <c r="B362" s="75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125" t="s">
        <v>71</v>
      </c>
      <c r="AE362" s="46"/>
      <c r="AF362" s="80"/>
      <c r="AG362" s="83"/>
      <c r="AH362" s="83"/>
      <c r="AI362" s="83"/>
      <c r="AJ362" s="98"/>
      <c r="AK362" s="83"/>
      <c r="AL362" s="83"/>
      <c r="AM362" s="83"/>
      <c r="AN362" s="83"/>
      <c r="AO362" s="83"/>
      <c r="AP362" s="45"/>
      <c r="AQ362" s="83"/>
      <c r="AR362" s="83"/>
      <c r="AS362" s="45"/>
      <c r="AT362" s="90"/>
      <c r="AU362" s="90"/>
      <c r="AV362" s="90"/>
      <c r="AW362" s="90"/>
      <c r="AX362" s="90"/>
      <c r="AY362" s="83"/>
      <c r="AZ362" s="90"/>
      <c r="BA362" s="90"/>
      <c r="BB362" s="83"/>
      <c r="BC362" s="90"/>
      <c r="BD362" s="90"/>
      <c r="BE362" s="83"/>
      <c r="BF362" s="90"/>
      <c r="BG362" s="83"/>
      <c r="BH362" s="90"/>
      <c r="BI362" s="83"/>
      <c r="BJ362" s="80"/>
    </row>
    <row r="363" spans="1:62" ht="45.75">
      <c r="A363" s="75"/>
      <c r="B363" s="75"/>
      <c r="C363" s="76">
        <v>0</v>
      </c>
      <c r="D363" s="76">
        <v>7</v>
      </c>
      <c r="E363" s="76">
        <v>5</v>
      </c>
      <c r="F363" s="76">
        <v>0</v>
      </c>
      <c r="G363" s="76">
        <v>7</v>
      </c>
      <c r="H363" s="76">
        <v>0</v>
      </c>
      <c r="I363" s="76">
        <v>9</v>
      </c>
      <c r="J363" s="76">
        <v>0</v>
      </c>
      <c r="K363" s="76">
        <v>2</v>
      </c>
      <c r="L363" s="85" t="s">
        <v>353</v>
      </c>
      <c r="M363" s="76">
        <v>1</v>
      </c>
      <c r="N363" s="76">
        <v>0</v>
      </c>
      <c r="O363" s="76">
        <v>0</v>
      </c>
      <c r="P363" s="76">
        <v>0</v>
      </c>
      <c r="Q363" s="76">
        <v>2</v>
      </c>
      <c r="R363" s="76">
        <v>4</v>
      </c>
      <c r="S363" s="76">
        <v>4</v>
      </c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102" t="s">
        <v>335</v>
      </c>
      <c r="AE363" s="44" t="s">
        <v>438</v>
      </c>
      <c r="AF363" s="80"/>
      <c r="AG363" s="83">
        <v>13784.1</v>
      </c>
      <c r="AH363" s="83">
        <v>14713.2</v>
      </c>
      <c r="AI363" s="83">
        <v>14713.2</v>
      </c>
      <c r="AJ363" s="98">
        <v>15616.7</v>
      </c>
      <c r="AK363" s="83"/>
      <c r="AL363" s="83">
        <f t="shared" si="13"/>
        <v>15616.7</v>
      </c>
      <c r="AM363" s="83"/>
      <c r="AN363" s="83">
        <v>0</v>
      </c>
      <c r="AO363" s="83"/>
      <c r="AP363" s="45">
        <f t="shared" si="14"/>
        <v>0</v>
      </c>
      <c r="AQ363" s="83"/>
      <c r="AR363" s="83"/>
      <c r="AS363" s="45">
        <f t="shared" si="15"/>
        <v>15616.7</v>
      </c>
      <c r="AT363" s="90"/>
      <c r="AU363" s="90"/>
      <c r="AV363" s="90"/>
      <c r="AW363" s="90"/>
      <c r="AX363" s="90"/>
      <c r="AY363" s="83">
        <v>15616.7</v>
      </c>
      <c r="AZ363" s="90"/>
      <c r="BA363" s="90"/>
      <c r="BB363" s="83">
        <v>15616.7</v>
      </c>
      <c r="BC363" s="90"/>
      <c r="BD363" s="90"/>
      <c r="BE363" s="83">
        <v>15616.7</v>
      </c>
      <c r="BF363" s="90"/>
      <c r="BG363" s="83">
        <v>15616.7</v>
      </c>
      <c r="BH363" s="90"/>
      <c r="BI363" s="83">
        <v>15616.7</v>
      </c>
      <c r="BJ363" s="80"/>
    </row>
    <row r="364" spans="1:62" ht="79.5">
      <c r="A364" s="75"/>
      <c r="B364" s="75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123" t="s">
        <v>359</v>
      </c>
      <c r="AE364" s="46" t="s">
        <v>20</v>
      </c>
      <c r="AF364" s="80"/>
      <c r="AG364" s="83"/>
      <c r="AH364" s="83"/>
      <c r="AI364" s="83"/>
      <c r="AJ364" s="98"/>
      <c r="AK364" s="83"/>
      <c r="AL364" s="83">
        <f t="shared" si="13"/>
        <v>0</v>
      </c>
      <c r="AM364" s="83"/>
      <c r="AN364" s="83"/>
      <c r="AO364" s="83"/>
      <c r="AP364" s="45">
        <f t="shared" si="14"/>
        <v>0</v>
      </c>
      <c r="AQ364" s="83"/>
      <c r="AR364" s="83"/>
      <c r="AS364" s="45">
        <f t="shared" si="15"/>
        <v>0</v>
      </c>
      <c r="AT364" s="90"/>
      <c r="AU364" s="90"/>
      <c r="AV364" s="90"/>
      <c r="AW364" s="90"/>
      <c r="AX364" s="90"/>
      <c r="AY364" s="83">
        <v>0</v>
      </c>
      <c r="AZ364" s="90"/>
      <c r="BA364" s="90"/>
      <c r="BB364" s="83">
        <v>0</v>
      </c>
      <c r="BC364" s="90"/>
      <c r="BD364" s="90"/>
      <c r="BE364" s="83">
        <v>0</v>
      </c>
      <c r="BF364" s="90"/>
      <c r="BG364" s="83">
        <v>0</v>
      </c>
      <c r="BH364" s="90"/>
      <c r="BI364" s="83">
        <v>0</v>
      </c>
      <c r="BJ364" s="80"/>
    </row>
    <row r="365" spans="1:62" ht="36">
      <c r="A365" s="75"/>
      <c r="B365" s="75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9" t="s">
        <v>87</v>
      </c>
      <c r="AE365" s="79" t="s">
        <v>87</v>
      </c>
      <c r="AF365" s="80"/>
      <c r="AG365" s="83"/>
      <c r="AH365" s="83"/>
      <c r="AI365" s="83"/>
      <c r="AJ365" s="98"/>
      <c r="AK365" s="83"/>
      <c r="AL365" s="83">
        <f t="shared" si="13"/>
        <v>0</v>
      </c>
      <c r="AM365" s="83"/>
      <c r="AN365" s="83"/>
      <c r="AO365" s="83"/>
      <c r="AP365" s="45">
        <f t="shared" si="14"/>
        <v>0</v>
      </c>
      <c r="AQ365" s="83"/>
      <c r="AR365" s="83"/>
      <c r="AS365" s="45">
        <f t="shared" si="15"/>
        <v>0</v>
      </c>
      <c r="AT365" s="90"/>
      <c r="AU365" s="90"/>
      <c r="AV365" s="90"/>
      <c r="AW365" s="90"/>
      <c r="AX365" s="90"/>
      <c r="AY365" s="83">
        <v>0</v>
      </c>
      <c r="AZ365" s="90"/>
      <c r="BA365" s="90"/>
      <c r="BB365" s="83">
        <v>0</v>
      </c>
      <c r="BC365" s="90"/>
      <c r="BD365" s="90"/>
      <c r="BE365" s="83">
        <v>0</v>
      </c>
      <c r="BF365" s="90"/>
      <c r="BG365" s="83">
        <v>0</v>
      </c>
      <c r="BH365" s="90"/>
      <c r="BI365" s="83">
        <v>0</v>
      </c>
      <c r="BJ365" s="80"/>
    </row>
    <row r="366" spans="1:62" ht="72">
      <c r="A366" s="75"/>
      <c r="B366" s="75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151" t="s">
        <v>464</v>
      </c>
      <c r="AE366" s="79"/>
      <c r="AF366" s="80"/>
      <c r="AG366" s="83"/>
      <c r="AH366" s="83"/>
      <c r="AI366" s="83"/>
      <c r="AJ366" s="98"/>
      <c r="AK366" s="83"/>
      <c r="AL366" s="83"/>
      <c r="AM366" s="83"/>
      <c r="AN366" s="83"/>
      <c r="AO366" s="83"/>
      <c r="AP366" s="45"/>
      <c r="AQ366" s="83"/>
      <c r="AR366" s="83"/>
      <c r="AS366" s="45"/>
      <c r="AT366" s="90"/>
      <c r="AU366" s="90"/>
      <c r="AV366" s="90"/>
      <c r="AW366" s="90"/>
      <c r="AX366" s="90"/>
      <c r="AY366" s="83"/>
      <c r="AZ366" s="90"/>
      <c r="BA366" s="90"/>
      <c r="BB366" s="83"/>
      <c r="BC366" s="90"/>
      <c r="BD366" s="90"/>
      <c r="BE366" s="83"/>
      <c r="BF366" s="90"/>
      <c r="BG366" s="83"/>
      <c r="BH366" s="90"/>
      <c r="BI366" s="83"/>
      <c r="BJ366" s="80"/>
    </row>
    <row r="367" spans="1:62" ht="36">
      <c r="A367" s="75"/>
      <c r="B367" s="75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9" t="s">
        <v>87</v>
      </c>
      <c r="AE367" s="79"/>
      <c r="AF367" s="80"/>
      <c r="AG367" s="83"/>
      <c r="AH367" s="83"/>
      <c r="AI367" s="83"/>
      <c r="AJ367" s="98"/>
      <c r="AK367" s="83"/>
      <c r="AL367" s="83"/>
      <c r="AM367" s="83"/>
      <c r="AN367" s="83"/>
      <c r="AO367" s="83"/>
      <c r="AP367" s="45"/>
      <c r="AQ367" s="83"/>
      <c r="AR367" s="83"/>
      <c r="AS367" s="45"/>
      <c r="AT367" s="90"/>
      <c r="AU367" s="90"/>
      <c r="AV367" s="90"/>
      <c r="AW367" s="90"/>
      <c r="AX367" s="90"/>
      <c r="AY367" s="83"/>
      <c r="AZ367" s="90"/>
      <c r="BA367" s="90"/>
      <c r="BB367" s="83"/>
      <c r="BC367" s="90"/>
      <c r="BD367" s="90"/>
      <c r="BE367" s="83"/>
      <c r="BF367" s="90"/>
      <c r="BG367" s="83"/>
      <c r="BH367" s="90"/>
      <c r="BI367" s="83"/>
      <c r="BJ367" s="80"/>
    </row>
    <row r="368" spans="1:62" ht="48">
      <c r="A368" s="75"/>
      <c r="B368" s="75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151" t="s">
        <v>358</v>
      </c>
      <c r="AE368" s="79"/>
      <c r="AF368" s="80"/>
      <c r="AG368" s="83"/>
      <c r="AH368" s="83"/>
      <c r="AI368" s="83"/>
      <c r="AJ368" s="98"/>
      <c r="AK368" s="83"/>
      <c r="AL368" s="83"/>
      <c r="AM368" s="83"/>
      <c r="AN368" s="83"/>
      <c r="AO368" s="83"/>
      <c r="AP368" s="45"/>
      <c r="AQ368" s="83"/>
      <c r="AR368" s="83"/>
      <c r="AS368" s="45"/>
      <c r="AT368" s="90"/>
      <c r="AU368" s="90"/>
      <c r="AV368" s="90"/>
      <c r="AW368" s="90"/>
      <c r="AX368" s="90"/>
      <c r="AY368" s="83"/>
      <c r="AZ368" s="90"/>
      <c r="BA368" s="90"/>
      <c r="BB368" s="83"/>
      <c r="BC368" s="90"/>
      <c r="BD368" s="90"/>
      <c r="BE368" s="83"/>
      <c r="BF368" s="90"/>
      <c r="BG368" s="83"/>
      <c r="BH368" s="90"/>
      <c r="BI368" s="83"/>
      <c r="BJ368" s="80"/>
    </row>
    <row r="369" spans="1:62" ht="36">
      <c r="A369" s="75"/>
      <c r="B369" s="75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9" t="s">
        <v>87</v>
      </c>
      <c r="AE369" s="79"/>
      <c r="AF369" s="80"/>
      <c r="AG369" s="83"/>
      <c r="AH369" s="83"/>
      <c r="AI369" s="83"/>
      <c r="AJ369" s="98"/>
      <c r="AK369" s="83"/>
      <c r="AL369" s="83"/>
      <c r="AM369" s="83"/>
      <c r="AN369" s="83"/>
      <c r="AO369" s="83"/>
      <c r="AP369" s="45"/>
      <c r="AQ369" s="83"/>
      <c r="AR369" s="83"/>
      <c r="AS369" s="45"/>
      <c r="AT369" s="90"/>
      <c r="AU369" s="90"/>
      <c r="AV369" s="90"/>
      <c r="AW369" s="90"/>
      <c r="AX369" s="90"/>
      <c r="AY369" s="83"/>
      <c r="AZ369" s="90"/>
      <c r="BA369" s="90"/>
      <c r="BB369" s="83"/>
      <c r="BC369" s="90"/>
      <c r="BD369" s="90"/>
      <c r="BE369" s="83"/>
      <c r="BF369" s="90"/>
      <c r="BG369" s="83"/>
      <c r="BH369" s="90"/>
      <c r="BI369" s="83"/>
      <c r="BJ369" s="80"/>
    </row>
    <row r="370" spans="1:62" ht="34.5">
      <c r="A370" s="75"/>
      <c r="B370" s="75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126" t="s">
        <v>123</v>
      </c>
      <c r="AE370" s="46" t="s">
        <v>479</v>
      </c>
      <c r="AF370" s="80"/>
      <c r="AG370" s="83"/>
      <c r="AH370" s="83"/>
      <c r="AI370" s="83"/>
      <c r="AJ370" s="98"/>
      <c r="AK370" s="83"/>
      <c r="AL370" s="83">
        <f t="shared" si="13"/>
        <v>0</v>
      </c>
      <c r="AM370" s="83"/>
      <c r="AN370" s="83"/>
      <c r="AO370" s="83"/>
      <c r="AP370" s="45">
        <f t="shared" si="14"/>
        <v>0</v>
      </c>
      <c r="AQ370" s="83"/>
      <c r="AR370" s="83"/>
      <c r="AS370" s="45">
        <f t="shared" si="15"/>
        <v>0</v>
      </c>
      <c r="AT370" s="90"/>
      <c r="AU370" s="90"/>
      <c r="AV370" s="90"/>
      <c r="AW370" s="90"/>
      <c r="AX370" s="90"/>
      <c r="AY370" s="83">
        <v>0</v>
      </c>
      <c r="AZ370" s="90"/>
      <c r="BA370" s="90"/>
      <c r="BB370" s="83">
        <v>0</v>
      </c>
      <c r="BC370" s="90"/>
      <c r="BD370" s="90"/>
      <c r="BE370" s="83">
        <v>0</v>
      </c>
      <c r="BF370" s="90"/>
      <c r="BG370" s="83">
        <v>0</v>
      </c>
      <c r="BH370" s="90"/>
      <c r="BI370" s="83">
        <v>0</v>
      </c>
      <c r="BJ370" s="80"/>
    </row>
    <row r="371" spans="1:62" ht="36">
      <c r="A371" s="75"/>
      <c r="B371" s="75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9" t="s">
        <v>87</v>
      </c>
      <c r="AE371" s="79" t="s">
        <v>87</v>
      </c>
      <c r="AF371" s="80"/>
      <c r="AG371" s="83"/>
      <c r="AH371" s="83"/>
      <c r="AI371" s="83"/>
      <c r="AJ371" s="98"/>
      <c r="AK371" s="83"/>
      <c r="AL371" s="83">
        <f t="shared" si="13"/>
        <v>0</v>
      </c>
      <c r="AM371" s="83"/>
      <c r="AN371" s="83"/>
      <c r="AO371" s="83"/>
      <c r="AP371" s="45">
        <f t="shared" si="14"/>
        <v>0</v>
      </c>
      <c r="AQ371" s="83"/>
      <c r="AR371" s="83"/>
      <c r="AS371" s="45">
        <f t="shared" si="15"/>
        <v>0</v>
      </c>
      <c r="AT371" s="90"/>
      <c r="AU371" s="90"/>
      <c r="AV371" s="90"/>
      <c r="AW371" s="90"/>
      <c r="AX371" s="90"/>
      <c r="AY371" s="83">
        <v>0</v>
      </c>
      <c r="AZ371" s="90"/>
      <c r="BA371" s="90"/>
      <c r="BB371" s="83">
        <v>0</v>
      </c>
      <c r="BC371" s="90"/>
      <c r="BD371" s="90"/>
      <c r="BE371" s="83">
        <v>0</v>
      </c>
      <c r="BF371" s="90"/>
      <c r="BG371" s="83">
        <v>0</v>
      </c>
      <c r="BH371" s="90"/>
      <c r="BI371" s="83">
        <v>0</v>
      </c>
      <c r="BJ371" s="80"/>
    </row>
    <row r="372" spans="1:62" ht="23.25">
      <c r="A372" s="75"/>
      <c r="B372" s="75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126" t="s">
        <v>124</v>
      </c>
      <c r="AE372" s="79"/>
      <c r="AF372" s="80"/>
      <c r="AG372" s="83"/>
      <c r="AH372" s="83"/>
      <c r="AI372" s="83"/>
      <c r="AJ372" s="98"/>
      <c r="AK372" s="83"/>
      <c r="AL372" s="83"/>
      <c r="AM372" s="83"/>
      <c r="AN372" s="83"/>
      <c r="AO372" s="83"/>
      <c r="AP372" s="45"/>
      <c r="AQ372" s="83"/>
      <c r="AR372" s="83"/>
      <c r="AS372" s="45"/>
      <c r="AT372" s="90"/>
      <c r="AU372" s="90"/>
      <c r="AV372" s="90"/>
      <c r="AW372" s="90"/>
      <c r="AX372" s="90"/>
      <c r="AY372" s="83"/>
      <c r="AZ372" s="90"/>
      <c r="BA372" s="90"/>
      <c r="BB372" s="83"/>
      <c r="BC372" s="90"/>
      <c r="BD372" s="90"/>
      <c r="BE372" s="83"/>
      <c r="BF372" s="90"/>
      <c r="BG372" s="83"/>
      <c r="BH372" s="90"/>
      <c r="BI372" s="83"/>
      <c r="BJ372" s="80"/>
    </row>
    <row r="373" spans="1:62" ht="36">
      <c r="A373" s="75"/>
      <c r="B373" s="75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9" t="s">
        <v>87</v>
      </c>
      <c r="AE373" s="79"/>
      <c r="AF373" s="80"/>
      <c r="AG373" s="83"/>
      <c r="AH373" s="83"/>
      <c r="AI373" s="83"/>
      <c r="AJ373" s="98"/>
      <c r="AK373" s="83"/>
      <c r="AL373" s="83"/>
      <c r="AM373" s="83"/>
      <c r="AN373" s="83"/>
      <c r="AO373" s="83"/>
      <c r="AP373" s="45"/>
      <c r="AQ373" s="83"/>
      <c r="AR373" s="83"/>
      <c r="AS373" s="45"/>
      <c r="AT373" s="90"/>
      <c r="AU373" s="90"/>
      <c r="AV373" s="90"/>
      <c r="AW373" s="90"/>
      <c r="AX373" s="90"/>
      <c r="AY373" s="83"/>
      <c r="AZ373" s="90"/>
      <c r="BA373" s="90"/>
      <c r="BB373" s="83"/>
      <c r="BC373" s="90"/>
      <c r="BD373" s="90"/>
      <c r="BE373" s="83"/>
      <c r="BF373" s="90"/>
      <c r="BG373" s="83"/>
      <c r="BH373" s="90"/>
      <c r="BI373" s="83"/>
      <c r="BJ373" s="80"/>
    </row>
    <row r="374" spans="1:62" ht="23.25">
      <c r="A374" s="75"/>
      <c r="B374" s="75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126" t="s">
        <v>125</v>
      </c>
      <c r="AE374" s="79"/>
      <c r="AF374" s="80"/>
      <c r="AG374" s="83"/>
      <c r="AH374" s="83"/>
      <c r="AI374" s="83"/>
      <c r="AJ374" s="98"/>
      <c r="AK374" s="83"/>
      <c r="AL374" s="83"/>
      <c r="AM374" s="83"/>
      <c r="AN374" s="83"/>
      <c r="AO374" s="83"/>
      <c r="AP374" s="45"/>
      <c r="AQ374" s="83"/>
      <c r="AR374" s="83"/>
      <c r="AS374" s="45"/>
      <c r="AT374" s="90"/>
      <c r="AU374" s="90"/>
      <c r="AV374" s="90"/>
      <c r="AW374" s="90"/>
      <c r="AX374" s="90"/>
      <c r="AY374" s="83"/>
      <c r="AZ374" s="90"/>
      <c r="BA374" s="90"/>
      <c r="BB374" s="83"/>
      <c r="BC374" s="90"/>
      <c r="BD374" s="90"/>
      <c r="BE374" s="83"/>
      <c r="BF374" s="90"/>
      <c r="BG374" s="83"/>
      <c r="BH374" s="90"/>
      <c r="BI374" s="83"/>
      <c r="BJ374" s="80"/>
    </row>
    <row r="375" spans="1:62" ht="36">
      <c r="A375" s="75"/>
      <c r="B375" s="75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9" t="s">
        <v>87</v>
      </c>
      <c r="AE375" s="79"/>
      <c r="AF375" s="80"/>
      <c r="AG375" s="83"/>
      <c r="AH375" s="83"/>
      <c r="AI375" s="83"/>
      <c r="AJ375" s="98"/>
      <c r="AK375" s="83"/>
      <c r="AL375" s="83"/>
      <c r="AM375" s="83"/>
      <c r="AN375" s="83"/>
      <c r="AO375" s="83"/>
      <c r="AP375" s="45"/>
      <c r="AQ375" s="83"/>
      <c r="AR375" s="83"/>
      <c r="AS375" s="45"/>
      <c r="AT375" s="90"/>
      <c r="AU375" s="90"/>
      <c r="AV375" s="90"/>
      <c r="AW375" s="90"/>
      <c r="AX375" s="90"/>
      <c r="AY375" s="83"/>
      <c r="AZ375" s="90"/>
      <c r="BA375" s="90"/>
      <c r="BB375" s="83"/>
      <c r="BC375" s="90"/>
      <c r="BD375" s="90"/>
      <c r="BE375" s="83"/>
      <c r="BF375" s="90"/>
      <c r="BG375" s="83"/>
      <c r="BH375" s="90"/>
      <c r="BI375" s="83"/>
      <c r="BJ375" s="80"/>
    </row>
    <row r="376" spans="1:62" ht="23.25">
      <c r="A376" s="75"/>
      <c r="B376" s="75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126" t="s">
        <v>126</v>
      </c>
      <c r="AE376" s="79"/>
      <c r="AF376" s="80"/>
      <c r="AG376" s="83"/>
      <c r="AH376" s="83"/>
      <c r="AI376" s="83"/>
      <c r="AJ376" s="98"/>
      <c r="AK376" s="83"/>
      <c r="AL376" s="83"/>
      <c r="AM376" s="83"/>
      <c r="AN376" s="83"/>
      <c r="AO376" s="83"/>
      <c r="AP376" s="45"/>
      <c r="AQ376" s="83"/>
      <c r="AR376" s="83"/>
      <c r="AS376" s="45"/>
      <c r="AT376" s="90"/>
      <c r="AU376" s="90"/>
      <c r="AV376" s="90"/>
      <c r="AW376" s="90"/>
      <c r="AX376" s="90"/>
      <c r="AY376" s="83"/>
      <c r="AZ376" s="90"/>
      <c r="BA376" s="90"/>
      <c r="BB376" s="83"/>
      <c r="BC376" s="90"/>
      <c r="BD376" s="90"/>
      <c r="BE376" s="83"/>
      <c r="BF376" s="90"/>
      <c r="BG376" s="83"/>
      <c r="BH376" s="90"/>
      <c r="BI376" s="83"/>
      <c r="BJ376" s="80"/>
    </row>
    <row r="377" spans="1:62" ht="36">
      <c r="A377" s="75"/>
      <c r="B377" s="75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9" t="s">
        <v>87</v>
      </c>
      <c r="AE377" s="79"/>
      <c r="AF377" s="80"/>
      <c r="AG377" s="83"/>
      <c r="AH377" s="83"/>
      <c r="AI377" s="83"/>
      <c r="AJ377" s="98"/>
      <c r="AK377" s="83"/>
      <c r="AL377" s="83"/>
      <c r="AM377" s="83"/>
      <c r="AN377" s="83"/>
      <c r="AO377" s="83"/>
      <c r="AP377" s="45"/>
      <c r="AQ377" s="83"/>
      <c r="AR377" s="83"/>
      <c r="AS377" s="45"/>
      <c r="AT377" s="90"/>
      <c r="AU377" s="90"/>
      <c r="AV377" s="90"/>
      <c r="AW377" s="90"/>
      <c r="AX377" s="90"/>
      <c r="AY377" s="83"/>
      <c r="AZ377" s="90"/>
      <c r="BA377" s="90"/>
      <c r="BB377" s="83"/>
      <c r="BC377" s="90"/>
      <c r="BD377" s="90"/>
      <c r="BE377" s="83"/>
      <c r="BF377" s="90"/>
      <c r="BG377" s="83"/>
      <c r="BH377" s="90"/>
      <c r="BI377" s="83"/>
      <c r="BJ377" s="80"/>
    </row>
    <row r="378" spans="1:62" ht="68.25">
      <c r="A378" s="75"/>
      <c r="B378" s="75"/>
      <c r="C378" s="76">
        <v>0</v>
      </c>
      <c r="D378" s="76">
        <v>7</v>
      </c>
      <c r="E378" s="76">
        <v>5</v>
      </c>
      <c r="F378" s="76">
        <v>0</v>
      </c>
      <c r="G378" s="76">
        <v>7</v>
      </c>
      <c r="H378" s="76">
        <v>0</v>
      </c>
      <c r="I378" s="76">
        <v>9</v>
      </c>
      <c r="J378" s="76">
        <v>0</v>
      </c>
      <c r="K378" s="76">
        <v>2</v>
      </c>
      <c r="L378" s="85" t="s">
        <v>353</v>
      </c>
      <c r="M378" s="76">
        <v>2</v>
      </c>
      <c r="N378" s="76">
        <v>0</v>
      </c>
      <c r="O378" s="76">
        <v>0</v>
      </c>
      <c r="P378" s="76">
        <v>0</v>
      </c>
      <c r="Q378" s="76">
        <v>6</v>
      </c>
      <c r="R378" s="76">
        <v>1</v>
      </c>
      <c r="S378" s="76">
        <v>1</v>
      </c>
      <c r="T378" s="77">
        <v>2</v>
      </c>
      <c r="U378" s="77">
        <v>4</v>
      </c>
      <c r="V378" s="77">
        <v>1</v>
      </c>
      <c r="W378" s="77"/>
      <c r="X378" s="77"/>
      <c r="Y378" s="77"/>
      <c r="Z378" s="77"/>
      <c r="AA378" s="77"/>
      <c r="AB378" s="77"/>
      <c r="AC378" s="77"/>
      <c r="AD378" s="102" t="s">
        <v>337</v>
      </c>
      <c r="AE378" s="44" t="s">
        <v>439</v>
      </c>
      <c r="AF378" s="80"/>
      <c r="AG378" s="83">
        <v>5869.3</v>
      </c>
      <c r="AH378" s="83">
        <v>5665</v>
      </c>
      <c r="AI378" s="83">
        <v>5665</v>
      </c>
      <c r="AJ378" s="98">
        <v>5773.1</v>
      </c>
      <c r="AK378" s="83"/>
      <c r="AL378" s="83">
        <f t="shared" si="13"/>
        <v>5773.1</v>
      </c>
      <c r="AM378" s="83"/>
      <c r="AN378" s="83">
        <v>0</v>
      </c>
      <c r="AO378" s="83"/>
      <c r="AP378" s="45">
        <f t="shared" si="14"/>
        <v>0</v>
      </c>
      <c r="AQ378" s="83"/>
      <c r="AR378" s="83"/>
      <c r="AS378" s="45">
        <f t="shared" si="15"/>
        <v>5773.1</v>
      </c>
      <c r="AT378" s="90"/>
      <c r="AU378" s="90"/>
      <c r="AV378" s="90"/>
      <c r="AW378" s="90"/>
      <c r="AX378" s="90"/>
      <c r="AY378" s="83">
        <v>5773.1</v>
      </c>
      <c r="AZ378" s="90"/>
      <c r="BA378" s="90"/>
      <c r="BB378" s="83">
        <v>5773.1</v>
      </c>
      <c r="BC378" s="90"/>
      <c r="BD378" s="90"/>
      <c r="BE378" s="83">
        <v>5773.1</v>
      </c>
      <c r="BF378" s="90"/>
      <c r="BG378" s="83">
        <v>5773.1</v>
      </c>
      <c r="BH378" s="90"/>
      <c r="BI378" s="83">
        <v>5773.1</v>
      </c>
      <c r="BJ378" s="80"/>
    </row>
    <row r="379" spans="1:62" ht="45.75">
      <c r="A379" s="75"/>
      <c r="B379" s="75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127" t="s">
        <v>80</v>
      </c>
      <c r="AE379" s="46" t="s">
        <v>20</v>
      </c>
      <c r="AF379" s="80"/>
      <c r="AG379" s="83"/>
      <c r="AH379" s="83"/>
      <c r="AI379" s="83"/>
      <c r="AJ379" s="98"/>
      <c r="AK379" s="83"/>
      <c r="AL379" s="83">
        <f t="shared" si="13"/>
        <v>0</v>
      </c>
      <c r="AM379" s="83"/>
      <c r="AN379" s="83"/>
      <c r="AO379" s="83"/>
      <c r="AP379" s="45">
        <f t="shared" si="14"/>
        <v>0</v>
      </c>
      <c r="AQ379" s="83"/>
      <c r="AR379" s="83"/>
      <c r="AS379" s="45">
        <f t="shared" si="15"/>
        <v>0</v>
      </c>
      <c r="AT379" s="90"/>
      <c r="AU379" s="90"/>
      <c r="AV379" s="90"/>
      <c r="AW379" s="90"/>
      <c r="AX379" s="90"/>
      <c r="AY379" s="83">
        <v>0</v>
      </c>
      <c r="AZ379" s="90"/>
      <c r="BA379" s="90"/>
      <c r="BB379" s="83">
        <v>0</v>
      </c>
      <c r="BC379" s="90"/>
      <c r="BD379" s="90"/>
      <c r="BE379" s="83">
        <v>0</v>
      </c>
      <c r="BF379" s="90"/>
      <c r="BG379" s="83">
        <v>0</v>
      </c>
      <c r="BH379" s="90"/>
      <c r="BI379" s="83">
        <v>0</v>
      </c>
      <c r="BJ379" s="80"/>
    </row>
    <row r="380" spans="1:62" ht="36">
      <c r="A380" s="75"/>
      <c r="B380" s="75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9" t="s">
        <v>87</v>
      </c>
      <c r="AE380" s="79" t="s">
        <v>87</v>
      </c>
      <c r="AF380" s="80"/>
      <c r="AG380" s="83"/>
      <c r="AH380" s="83"/>
      <c r="AI380" s="83"/>
      <c r="AJ380" s="98"/>
      <c r="AK380" s="83"/>
      <c r="AL380" s="83">
        <f t="shared" si="13"/>
        <v>0</v>
      </c>
      <c r="AM380" s="83"/>
      <c r="AN380" s="83"/>
      <c r="AO380" s="83"/>
      <c r="AP380" s="45">
        <f t="shared" si="14"/>
        <v>0</v>
      </c>
      <c r="AQ380" s="83"/>
      <c r="AR380" s="83"/>
      <c r="AS380" s="45">
        <f t="shared" si="15"/>
        <v>0</v>
      </c>
      <c r="AT380" s="90"/>
      <c r="AU380" s="90"/>
      <c r="AV380" s="90"/>
      <c r="AW380" s="90"/>
      <c r="AX380" s="90"/>
      <c r="AY380" s="83">
        <v>0</v>
      </c>
      <c r="AZ380" s="90"/>
      <c r="BA380" s="90"/>
      <c r="BB380" s="83">
        <v>0</v>
      </c>
      <c r="BC380" s="90"/>
      <c r="BD380" s="90"/>
      <c r="BE380" s="83">
        <v>0</v>
      </c>
      <c r="BF380" s="90"/>
      <c r="BG380" s="83">
        <v>0</v>
      </c>
      <c r="BH380" s="90"/>
      <c r="BI380" s="83">
        <v>0</v>
      </c>
      <c r="BJ380" s="80"/>
    </row>
    <row r="381" spans="1:62" ht="60">
      <c r="A381" s="75"/>
      <c r="B381" s="75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154" t="s">
        <v>336</v>
      </c>
      <c r="AE381" s="46" t="s">
        <v>479</v>
      </c>
      <c r="AF381" s="80"/>
      <c r="AG381" s="83"/>
      <c r="AH381" s="83"/>
      <c r="AI381" s="83"/>
      <c r="AJ381" s="98"/>
      <c r="AK381" s="83"/>
      <c r="AL381" s="83">
        <f t="shared" si="13"/>
        <v>0</v>
      </c>
      <c r="AM381" s="83"/>
      <c r="AN381" s="83"/>
      <c r="AO381" s="83"/>
      <c r="AP381" s="45">
        <f t="shared" si="14"/>
        <v>0</v>
      </c>
      <c r="AQ381" s="83"/>
      <c r="AR381" s="83"/>
      <c r="AS381" s="45">
        <f t="shared" si="15"/>
        <v>0</v>
      </c>
      <c r="AT381" s="90"/>
      <c r="AU381" s="90"/>
      <c r="AV381" s="90"/>
      <c r="AW381" s="90"/>
      <c r="AX381" s="90"/>
      <c r="AY381" s="83">
        <v>0</v>
      </c>
      <c r="AZ381" s="90"/>
      <c r="BA381" s="90"/>
      <c r="BB381" s="83">
        <v>0</v>
      </c>
      <c r="BC381" s="90"/>
      <c r="BD381" s="90"/>
      <c r="BE381" s="83">
        <v>0</v>
      </c>
      <c r="BF381" s="90"/>
      <c r="BG381" s="83">
        <v>0</v>
      </c>
      <c r="BH381" s="90"/>
      <c r="BI381" s="83">
        <v>0</v>
      </c>
      <c r="BJ381" s="80"/>
    </row>
    <row r="382" spans="1:62" ht="36">
      <c r="A382" s="75"/>
      <c r="B382" s="75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9" t="s">
        <v>87</v>
      </c>
      <c r="AE382" s="79" t="s">
        <v>87</v>
      </c>
      <c r="AF382" s="80"/>
      <c r="AG382" s="83"/>
      <c r="AH382" s="83"/>
      <c r="AI382" s="83"/>
      <c r="AJ382" s="98"/>
      <c r="AK382" s="83"/>
      <c r="AL382" s="83">
        <f t="shared" si="13"/>
        <v>0</v>
      </c>
      <c r="AM382" s="83"/>
      <c r="AN382" s="83"/>
      <c r="AO382" s="83"/>
      <c r="AP382" s="45">
        <f t="shared" si="14"/>
        <v>0</v>
      </c>
      <c r="AQ382" s="83"/>
      <c r="AR382" s="83"/>
      <c r="AS382" s="45">
        <f t="shared" si="15"/>
        <v>0</v>
      </c>
      <c r="AT382" s="90"/>
      <c r="AU382" s="90"/>
      <c r="AV382" s="90"/>
      <c r="AW382" s="90"/>
      <c r="AX382" s="90"/>
      <c r="AY382" s="83">
        <v>0</v>
      </c>
      <c r="AZ382" s="90"/>
      <c r="BA382" s="90"/>
      <c r="BB382" s="83">
        <v>0</v>
      </c>
      <c r="BC382" s="90"/>
      <c r="BD382" s="90"/>
      <c r="BE382" s="83">
        <v>0</v>
      </c>
      <c r="BF382" s="90"/>
      <c r="BG382" s="83">
        <v>0</v>
      </c>
      <c r="BH382" s="90"/>
      <c r="BI382" s="83">
        <v>0</v>
      </c>
      <c r="BJ382" s="80"/>
    </row>
    <row r="383" spans="1:62" ht="51.75">
      <c r="A383" s="75"/>
      <c r="B383" s="75"/>
      <c r="C383" s="76">
        <v>0</v>
      </c>
      <c r="D383" s="76">
        <v>7</v>
      </c>
      <c r="E383" s="76">
        <v>5</v>
      </c>
      <c r="F383" s="76">
        <v>0</v>
      </c>
      <c r="G383" s="76">
        <v>7</v>
      </c>
      <c r="H383" s="76">
        <v>0</v>
      </c>
      <c r="I383" s="76">
        <v>9</v>
      </c>
      <c r="J383" s="76">
        <v>0</v>
      </c>
      <c r="K383" s="76">
        <v>2</v>
      </c>
      <c r="L383" s="85" t="s">
        <v>353</v>
      </c>
      <c r="M383" s="76">
        <v>3</v>
      </c>
      <c r="N383" s="76">
        <v>0</v>
      </c>
      <c r="O383" s="76">
        <v>0</v>
      </c>
      <c r="P383" s="76">
        <v>0</v>
      </c>
      <c r="Q383" s="76">
        <v>6</v>
      </c>
      <c r="R383" s="76">
        <v>1</v>
      </c>
      <c r="S383" s="76">
        <v>2</v>
      </c>
      <c r="T383" s="77">
        <v>2</v>
      </c>
      <c r="U383" s="77">
        <v>4</v>
      </c>
      <c r="V383" s="77">
        <v>1</v>
      </c>
      <c r="W383" s="77"/>
      <c r="X383" s="77"/>
      <c r="Y383" s="77"/>
      <c r="Z383" s="77"/>
      <c r="AA383" s="77"/>
      <c r="AB383" s="77"/>
      <c r="AC383" s="77"/>
      <c r="AD383" s="102" t="s">
        <v>338</v>
      </c>
      <c r="AE383" s="44" t="s">
        <v>366</v>
      </c>
      <c r="AF383" s="80"/>
      <c r="AG383" s="83">
        <v>0</v>
      </c>
      <c r="AH383" s="83">
        <v>0</v>
      </c>
      <c r="AI383" s="83">
        <v>0</v>
      </c>
      <c r="AJ383" s="98">
        <v>0</v>
      </c>
      <c r="AK383" s="83"/>
      <c r="AL383" s="83">
        <f t="shared" si="13"/>
        <v>0</v>
      </c>
      <c r="AM383" s="83"/>
      <c r="AN383" s="83">
        <v>0</v>
      </c>
      <c r="AO383" s="83"/>
      <c r="AP383" s="45">
        <f t="shared" si="14"/>
        <v>0</v>
      </c>
      <c r="AQ383" s="83"/>
      <c r="AR383" s="83"/>
      <c r="AS383" s="45">
        <f t="shared" si="15"/>
        <v>0</v>
      </c>
      <c r="AT383" s="90"/>
      <c r="AU383" s="90"/>
      <c r="AV383" s="90"/>
      <c r="AW383" s="90"/>
      <c r="AX383" s="90"/>
      <c r="AY383" s="83">
        <v>0</v>
      </c>
      <c r="AZ383" s="90"/>
      <c r="BA383" s="90"/>
      <c r="BB383" s="83">
        <v>0</v>
      </c>
      <c r="BC383" s="90"/>
      <c r="BD383" s="90"/>
      <c r="BE383" s="83">
        <v>0</v>
      </c>
      <c r="BF383" s="90"/>
      <c r="BG383" s="83">
        <v>0</v>
      </c>
      <c r="BH383" s="90"/>
      <c r="BI383" s="83">
        <v>0</v>
      </c>
      <c r="BJ383" s="80"/>
    </row>
    <row r="384" spans="1:62" ht="113.25">
      <c r="A384" s="75"/>
      <c r="B384" s="75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107" t="s">
        <v>371</v>
      </c>
      <c r="AE384" s="46" t="s">
        <v>20</v>
      </c>
      <c r="AF384" s="80"/>
      <c r="AG384" s="83"/>
      <c r="AH384" s="83"/>
      <c r="AI384" s="83"/>
      <c r="AJ384" s="98"/>
      <c r="AK384" s="83"/>
      <c r="AL384" s="83">
        <f t="shared" si="13"/>
        <v>0</v>
      </c>
      <c r="AM384" s="83"/>
      <c r="AN384" s="83"/>
      <c r="AO384" s="83"/>
      <c r="AP384" s="45">
        <f t="shared" si="14"/>
        <v>0</v>
      </c>
      <c r="AQ384" s="83"/>
      <c r="AR384" s="83"/>
      <c r="AS384" s="45">
        <f t="shared" si="15"/>
        <v>0</v>
      </c>
      <c r="AT384" s="90"/>
      <c r="AU384" s="90"/>
      <c r="AV384" s="90"/>
      <c r="AW384" s="90"/>
      <c r="AX384" s="90"/>
      <c r="AY384" s="83">
        <v>0</v>
      </c>
      <c r="AZ384" s="90"/>
      <c r="BA384" s="90"/>
      <c r="BB384" s="83">
        <v>0</v>
      </c>
      <c r="BC384" s="90"/>
      <c r="BD384" s="90"/>
      <c r="BE384" s="83">
        <v>0</v>
      </c>
      <c r="BF384" s="90"/>
      <c r="BG384" s="83">
        <v>0</v>
      </c>
      <c r="BH384" s="90"/>
      <c r="BI384" s="83">
        <v>0</v>
      </c>
      <c r="BJ384" s="80"/>
    </row>
    <row r="385" spans="1:62" ht="36">
      <c r="A385" s="75"/>
      <c r="B385" s="75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9" t="s">
        <v>87</v>
      </c>
      <c r="AE385" s="79" t="s">
        <v>87</v>
      </c>
      <c r="AF385" s="80"/>
      <c r="AG385" s="83"/>
      <c r="AH385" s="83"/>
      <c r="AI385" s="83"/>
      <c r="AJ385" s="98"/>
      <c r="AK385" s="83"/>
      <c r="AL385" s="83">
        <f t="shared" si="13"/>
        <v>0</v>
      </c>
      <c r="AM385" s="83"/>
      <c r="AN385" s="83"/>
      <c r="AO385" s="83"/>
      <c r="AP385" s="45">
        <f t="shared" si="14"/>
        <v>0</v>
      </c>
      <c r="AQ385" s="83"/>
      <c r="AR385" s="83"/>
      <c r="AS385" s="45">
        <f t="shared" si="15"/>
        <v>0</v>
      </c>
      <c r="AT385" s="90"/>
      <c r="AU385" s="90"/>
      <c r="AV385" s="90"/>
      <c r="AW385" s="90"/>
      <c r="AX385" s="90"/>
      <c r="AY385" s="83">
        <v>0</v>
      </c>
      <c r="AZ385" s="90"/>
      <c r="BA385" s="90"/>
      <c r="BB385" s="83">
        <v>0</v>
      </c>
      <c r="BC385" s="90"/>
      <c r="BD385" s="90"/>
      <c r="BE385" s="83">
        <v>0</v>
      </c>
      <c r="BF385" s="90"/>
      <c r="BG385" s="83">
        <v>0</v>
      </c>
      <c r="BH385" s="90"/>
      <c r="BI385" s="83">
        <v>0</v>
      </c>
      <c r="BJ385" s="80"/>
    </row>
    <row r="386" spans="1:62">
      <c r="A386" s="75"/>
      <c r="B386" s="75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46" t="s">
        <v>479</v>
      </c>
      <c r="AE386" s="46" t="s">
        <v>479</v>
      </c>
      <c r="AF386" s="80"/>
      <c r="AG386" s="83"/>
      <c r="AH386" s="83"/>
      <c r="AI386" s="83"/>
      <c r="AJ386" s="98"/>
      <c r="AK386" s="83"/>
      <c r="AL386" s="83">
        <f t="shared" si="13"/>
        <v>0</v>
      </c>
      <c r="AM386" s="83"/>
      <c r="AN386" s="83"/>
      <c r="AO386" s="83"/>
      <c r="AP386" s="45">
        <f t="shared" si="14"/>
        <v>0</v>
      </c>
      <c r="AQ386" s="83"/>
      <c r="AR386" s="83"/>
      <c r="AS386" s="45">
        <f t="shared" si="15"/>
        <v>0</v>
      </c>
      <c r="AT386" s="90"/>
      <c r="AU386" s="90"/>
      <c r="AV386" s="90"/>
      <c r="AW386" s="90"/>
      <c r="AX386" s="90"/>
      <c r="AY386" s="83">
        <v>0</v>
      </c>
      <c r="AZ386" s="90"/>
      <c r="BA386" s="90"/>
      <c r="BB386" s="83">
        <v>0</v>
      </c>
      <c r="BC386" s="90"/>
      <c r="BD386" s="90"/>
      <c r="BE386" s="83">
        <v>0</v>
      </c>
      <c r="BF386" s="90"/>
      <c r="BG386" s="83">
        <v>0</v>
      </c>
      <c r="BH386" s="90"/>
      <c r="BI386" s="83">
        <v>0</v>
      </c>
      <c r="BJ386" s="80"/>
    </row>
    <row r="387" spans="1:62" ht="36">
      <c r="A387" s="75"/>
      <c r="B387" s="75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9" t="s">
        <v>87</v>
      </c>
      <c r="AE387" s="79" t="s">
        <v>87</v>
      </c>
      <c r="AF387" s="80"/>
      <c r="AG387" s="83"/>
      <c r="AH387" s="83"/>
      <c r="AI387" s="83"/>
      <c r="AJ387" s="98"/>
      <c r="AK387" s="83"/>
      <c r="AL387" s="83">
        <f t="shared" si="13"/>
        <v>0</v>
      </c>
      <c r="AM387" s="83"/>
      <c r="AN387" s="83"/>
      <c r="AO387" s="83"/>
      <c r="AP387" s="45">
        <f t="shared" si="14"/>
        <v>0</v>
      </c>
      <c r="AQ387" s="83"/>
      <c r="AR387" s="83"/>
      <c r="AS387" s="45">
        <f t="shared" si="15"/>
        <v>0</v>
      </c>
      <c r="AT387" s="90"/>
      <c r="AU387" s="90"/>
      <c r="AV387" s="90"/>
      <c r="AW387" s="90"/>
      <c r="AX387" s="90"/>
      <c r="AY387" s="83">
        <v>0</v>
      </c>
      <c r="AZ387" s="90"/>
      <c r="BA387" s="90"/>
      <c r="BB387" s="83">
        <v>0</v>
      </c>
      <c r="BC387" s="90"/>
      <c r="BD387" s="90"/>
      <c r="BE387" s="83">
        <v>0</v>
      </c>
      <c r="BF387" s="90"/>
      <c r="BG387" s="83">
        <v>0</v>
      </c>
      <c r="BH387" s="90"/>
      <c r="BI387" s="83">
        <v>0</v>
      </c>
      <c r="BJ387" s="80"/>
    </row>
    <row r="388" spans="1:62" ht="79.5">
      <c r="A388" s="75"/>
      <c r="B388" s="75"/>
      <c r="C388" s="76">
        <v>0</v>
      </c>
      <c r="D388" s="76">
        <v>7</v>
      </c>
      <c r="E388" s="76">
        <v>5</v>
      </c>
      <c r="F388" s="76">
        <v>0</v>
      </c>
      <c r="G388" s="76">
        <v>7</v>
      </c>
      <c r="H388" s="76">
        <v>0</v>
      </c>
      <c r="I388" s="76">
        <v>5</v>
      </c>
      <c r="J388" s="76">
        <v>4</v>
      </c>
      <c r="K388" s="76">
        <v>3</v>
      </c>
      <c r="L388" s="76">
        <v>6</v>
      </c>
      <c r="M388" s="76">
        <v>2</v>
      </c>
      <c r="N388" s="76">
        <v>1</v>
      </c>
      <c r="O388" s="76">
        <v>0</v>
      </c>
      <c r="P388" s="76">
        <v>0</v>
      </c>
      <c r="Q388" s="76">
        <v>6</v>
      </c>
      <c r="R388" s="76">
        <v>1</v>
      </c>
      <c r="S388" s="76">
        <v>2</v>
      </c>
      <c r="T388" s="77">
        <v>2</v>
      </c>
      <c r="U388" s="77">
        <v>4</v>
      </c>
      <c r="V388" s="77">
        <v>1</v>
      </c>
      <c r="W388" s="77">
        <v>4</v>
      </c>
      <c r="X388" s="77">
        <v>3</v>
      </c>
      <c r="Y388" s="77">
        <v>6</v>
      </c>
      <c r="Z388" s="77"/>
      <c r="AA388" s="77"/>
      <c r="AB388" s="77"/>
      <c r="AC388" s="77"/>
      <c r="AD388" s="128" t="s">
        <v>339</v>
      </c>
      <c r="AE388" s="44" t="s">
        <v>367</v>
      </c>
      <c r="AF388" s="80"/>
      <c r="AG388" s="83">
        <v>0</v>
      </c>
      <c r="AH388" s="83">
        <v>0</v>
      </c>
      <c r="AI388" s="83">
        <v>4650</v>
      </c>
      <c r="AJ388" s="98">
        <v>0</v>
      </c>
      <c r="AK388" s="83"/>
      <c r="AL388" s="83">
        <f t="shared" si="13"/>
        <v>0</v>
      </c>
      <c r="AM388" s="83"/>
      <c r="AN388" s="83">
        <v>0</v>
      </c>
      <c r="AO388" s="83"/>
      <c r="AP388" s="45">
        <f t="shared" si="14"/>
        <v>0</v>
      </c>
      <c r="AQ388" s="83"/>
      <c r="AR388" s="83"/>
      <c r="AS388" s="45">
        <f t="shared" si="15"/>
        <v>0</v>
      </c>
      <c r="AT388" s="90"/>
      <c r="AU388" s="90"/>
      <c r="AV388" s="90"/>
      <c r="AW388" s="90"/>
      <c r="AX388" s="90"/>
      <c r="AY388" s="83">
        <v>0</v>
      </c>
      <c r="AZ388" s="90"/>
      <c r="BA388" s="90"/>
      <c r="BB388" s="83">
        <v>0</v>
      </c>
      <c r="BC388" s="90"/>
      <c r="BD388" s="90"/>
      <c r="BE388" s="83">
        <v>0</v>
      </c>
      <c r="BF388" s="90"/>
      <c r="BG388" s="83">
        <v>0</v>
      </c>
      <c r="BH388" s="90"/>
      <c r="BI388" s="83">
        <v>0</v>
      </c>
      <c r="BJ388" s="80"/>
    </row>
    <row r="389" spans="1:62" ht="90.75">
      <c r="A389" s="75"/>
      <c r="B389" s="75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107" t="s">
        <v>372</v>
      </c>
      <c r="AE389" s="46" t="s">
        <v>20</v>
      </c>
      <c r="AF389" s="80"/>
      <c r="AG389" s="83"/>
      <c r="AH389" s="83"/>
      <c r="AI389" s="83"/>
      <c r="AJ389" s="98"/>
      <c r="AK389" s="83"/>
      <c r="AL389" s="83">
        <f t="shared" si="13"/>
        <v>0</v>
      </c>
      <c r="AM389" s="83"/>
      <c r="AN389" s="83"/>
      <c r="AO389" s="83"/>
      <c r="AP389" s="45">
        <f t="shared" si="14"/>
        <v>0</v>
      </c>
      <c r="AQ389" s="83"/>
      <c r="AR389" s="83"/>
      <c r="AS389" s="45">
        <f t="shared" si="15"/>
        <v>0</v>
      </c>
      <c r="AT389" s="90"/>
      <c r="AU389" s="90"/>
      <c r="AV389" s="90"/>
      <c r="AW389" s="90"/>
      <c r="AX389" s="90"/>
      <c r="AY389" s="83">
        <v>0</v>
      </c>
      <c r="AZ389" s="90"/>
      <c r="BA389" s="90"/>
      <c r="BB389" s="83">
        <v>0</v>
      </c>
      <c r="BC389" s="90"/>
      <c r="BD389" s="90"/>
      <c r="BE389" s="83">
        <v>0</v>
      </c>
      <c r="BF389" s="90"/>
      <c r="BG389" s="83">
        <v>0</v>
      </c>
      <c r="BH389" s="90"/>
      <c r="BI389" s="83">
        <v>0</v>
      </c>
      <c r="BJ389" s="80"/>
    </row>
    <row r="390" spans="1:62" ht="36">
      <c r="A390" s="75"/>
      <c r="B390" s="75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9" t="s">
        <v>87</v>
      </c>
      <c r="AE390" s="79" t="s">
        <v>87</v>
      </c>
      <c r="AF390" s="80"/>
      <c r="AG390" s="83"/>
      <c r="AH390" s="83"/>
      <c r="AI390" s="83"/>
      <c r="AJ390" s="98"/>
      <c r="AK390" s="83"/>
      <c r="AL390" s="83">
        <f t="shared" si="13"/>
        <v>0</v>
      </c>
      <c r="AM390" s="83"/>
      <c r="AN390" s="83"/>
      <c r="AO390" s="83"/>
      <c r="AP390" s="45">
        <f t="shared" si="14"/>
        <v>0</v>
      </c>
      <c r="AQ390" s="83"/>
      <c r="AR390" s="83"/>
      <c r="AS390" s="45">
        <f t="shared" si="15"/>
        <v>0</v>
      </c>
      <c r="AT390" s="90"/>
      <c r="AU390" s="90"/>
      <c r="AV390" s="90"/>
      <c r="AW390" s="90"/>
      <c r="AX390" s="90"/>
      <c r="AY390" s="83">
        <v>0</v>
      </c>
      <c r="AZ390" s="90"/>
      <c r="BA390" s="90"/>
      <c r="BB390" s="83">
        <v>0</v>
      </c>
      <c r="BC390" s="90"/>
      <c r="BD390" s="90"/>
      <c r="BE390" s="83">
        <v>0</v>
      </c>
      <c r="BF390" s="90"/>
      <c r="BG390" s="83">
        <v>0</v>
      </c>
      <c r="BH390" s="90"/>
      <c r="BI390" s="83">
        <v>0</v>
      </c>
      <c r="BJ390" s="80"/>
    </row>
    <row r="391" spans="1:62">
      <c r="A391" s="75"/>
      <c r="B391" s="75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46" t="s">
        <v>479</v>
      </c>
      <c r="AE391" s="46" t="s">
        <v>479</v>
      </c>
      <c r="AF391" s="80"/>
      <c r="AG391" s="83"/>
      <c r="AH391" s="83"/>
      <c r="AI391" s="83"/>
      <c r="AJ391" s="98"/>
      <c r="AK391" s="83"/>
      <c r="AL391" s="83">
        <f t="shared" si="13"/>
        <v>0</v>
      </c>
      <c r="AM391" s="83"/>
      <c r="AN391" s="83"/>
      <c r="AO391" s="83"/>
      <c r="AP391" s="45">
        <f t="shared" si="14"/>
        <v>0</v>
      </c>
      <c r="AQ391" s="83"/>
      <c r="AR391" s="83"/>
      <c r="AS391" s="45">
        <f t="shared" si="15"/>
        <v>0</v>
      </c>
      <c r="AT391" s="90"/>
      <c r="AU391" s="90"/>
      <c r="AV391" s="90"/>
      <c r="AW391" s="90"/>
      <c r="AX391" s="90"/>
      <c r="AY391" s="83">
        <v>0</v>
      </c>
      <c r="AZ391" s="90"/>
      <c r="BA391" s="90"/>
      <c r="BB391" s="83">
        <v>0</v>
      </c>
      <c r="BC391" s="90"/>
      <c r="BD391" s="90"/>
      <c r="BE391" s="83">
        <v>0</v>
      </c>
      <c r="BF391" s="90"/>
      <c r="BG391" s="83">
        <v>0</v>
      </c>
      <c r="BH391" s="90"/>
      <c r="BI391" s="83">
        <v>0</v>
      </c>
      <c r="BJ391" s="80"/>
    </row>
    <row r="392" spans="1:62" ht="36">
      <c r="A392" s="75"/>
      <c r="B392" s="75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9" t="s">
        <v>87</v>
      </c>
      <c r="AE392" s="79" t="s">
        <v>87</v>
      </c>
      <c r="AF392" s="80"/>
      <c r="AG392" s="83"/>
      <c r="AH392" s="83"/>
      <c r="AI392" s="83"/>
      <c r="AJ392" s="98"/>
      <c r="AK392" s="83"/>
      <c r="AL392" s="83">
        <f t="shared" si="13"/>
        <v>0</v>
      </c>
      <c r="AM392" s="83"/>
      <c r="AN392" s="83"/>
      <c r="AO392" s="83"/>
      <c r="AP392" s="45">
        <f t="shared" si="14"/>
        <v>0</v>
      </c>
      <c r="AQ392" s="83"/>
      <c r="AR392" s="83"/>
      <c r="AS392" s="45">
        <f t="shared" si="15"/>
        <v>0</v>
      </c>
      <c r="AT392" s="90"/>
      <c r="AU392" s="90"/>
      <c r="AV392" s="90"/>
      <c r="AW392" s="90"/>
      <c r="AX392" s="90"/>
      <c r="AY392" s="83">
        <v>0</v>
      </c>
      <c r="AZ392" s="90"/>
      <c r="BA392" s="90"/>
      <c r="BB392" s="83">
        <v>0</v>
      </c>
      <c r="BC392" s="90"/>
      <c r="BD392" s="90"/>
      <c r="BE392" s="83">
        <v>0</v>
      </c>
      <c r="BF392" s="90"/>
      <c r="BG392" s="83">
        <v>0</v>
      </c>
      <c r="BH392" s="90"/>
      <c r="BI392" s="83">
        <v>0</v>
      </c>
      <c r="BJ392" s="80"/>
    </row>
    <row r="393" spans="1:62" ht="39">
      <c r="A393" s="75"/>
      <c r="B393" s="75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104" t="s">
        <v>368</v>
      </c>
      <c r="AE393" s="52" t="s">
        <v>368</v>
      </c>
      <c r="AF393" s="80"/>
      <c r="AG393" s="81"/>
      <c r="AH393" s="81"/>
      <c r="AI393" s="81"/>
      <c r="AJ393" s="97"/>
      <c r="AK393" s="82"/>
      <c r="AL393" s="82">
        <f t="shared" si="13"/>
        <v>0</v>
      </c>
      <c r="AM393" s="82"/>
      <c r="AN393" s="82"/>
      <c r="AO393" s="82"/>
      <c r="AP393" s="45">
        <f t="shared" si="14"/>
        <v>0</v>
      </c>
      <c r="AQ393" s="82"/>
      <c r="AR393" s="82"/>
      <c r="AS393" s="45">
        <f t="shared" si="15"/>
        <v>0</v>
      </c>
      <c r="AT393" s="90"/>
      <c r="AU393" s="90"/>
      <c r="AV393" s="90"/>
      <c r="AW393" s="90"/>
      <c r="AX393" s="90"/>
      <c r="AY393" s="82">
        <v>0</v>
      </c>
      <c r="AZ393" s="90"/>
      <c r="BA393" s="90"/>
      <c r="BB393" s="82">
        <v>0</v>
      </c>
      <c r="BC393" s="90"/>
      <c r="BD393" s="90"/>
      <c r="BE393" s="82">
        <v>0</v>
      </c>
      <c r="BF393" s="90"/>
      <c r="BG393" s="82">
        <v>0</v>
      </c>
      <c r="BH393" s="90"/>
      <c r="BI393" s="82">
        <v>0</v>
      </c>
      <c r="BJ393" s="80"/>
    </row>
    <row r="394" spans="1:62" ht="68.25">
      <c r="A394" s="75"/>
      <c r="B394" s="75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106" t="s">
        <v>148</v>
      </c>
      <c r="AE394" s="53"/>
      <c r="AF394" s="80"/>
      <c r="AG394" s="81"/>
      <c r="AH394" s="81"/>
      <c r="AI394" s="81"/>
      <c r="AJ394" s="97"/>
      <c r="AK394" s="82"/>
      <c r="AL394" s="82">
        <f t="shared" si="13"/>
        <v>0</v>
      </c>
      <c r="AM394" s="82"/>
      <c r="AN394" s="82"/>
      <c r="AO394" s="82"/>
      <c r="AP394" s="45">
        <f t="shared" si="14"/>
        <v>0</v>
      </c>
      <c r="AQ394" s="82"/>
      <c r="AR394" s="82"/>
      <c r="AS394" s="45">
        <f t="shared" si="15"/>
        <v>0</v>
      </c>
      <c r="AT394" s="90"/>
      <c r="AU394" s="90"/>
      <c r="AV394" s="90"/>
      <c r="AW394" s="90"/>
      <c r="AX394" s="90"/>
      <c r="AY394" s="82">
        <v>0</v>
      </c>
      <c r="AZ394" s="90"/>
      <c r="BA394" s="90"/>
      <c r="BB394" s="82">
        <v>0</v>
      </c>
      <c r="BC394" s="90"/>
      <c r="BD394" s="90"/>
      <c r="BE394" s="82">
        <v>0</v>
      </c>
      <c r="BF394" s="90"/>
      <c r="BG394" s="82">
        <v>0</v>
      </c>
      <c r="BH394" s="90"/>
      <c r="BI394" s="82">
        <v>0</v>
      </c>
      <c r="BJ394" s="80"/>
    </row>
    <row r="395" spans="1:62" ht="57">
      <c r="A395" s="75"/>
      <c r="B395" s="75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106" t="s">
        <v>451</v>
      </c>
      <c r="AE395" s="46" t="s">
        <v>44</v>
      </c>
      <c r="AF395" s="80"/>
      <c r="AG395" s="81"/>
      <c r="AH395" s="81"/>
      <c r="AI395" s="81"/>
      <c r="AJ395" s="97"/>
      <c r="AK395" s="82"/>
      <c r="AL395" s="82">
        <f t="shared" si="13"/>
        <v>0</v>
      </c>
      <c r="AM395" s="82"/>
      <c r="AN395" s="82"/>
      <c r="AO395" s="82"/>
      <c r="AP395" s="45">
        <f t="shared" si="14"/>
        <v>0</v>
      </c>
      <c r="AQ395" s="82"/>
      <c r="AR395" s="82"/>
      <c r="AS395" s="45">
        <f t="shared" si="15"/>
        <v>0</v>
      </c>
      <c r="AT395" s="90"/>
      <c r="AU395" s="90"/>
      <c r="AV395" s="90"/>
      <c r="AW395" s="90"/>
      <c r="AX395" s="90"/>
      <c r="AY395" s="82">
        <v>0</v>
      </c>
      <c r="AZ395" s="90"/>
      <c r="BA395" s="90"/>
      <c r="BB395" s="82">
        <v>0</v>
      </c>
      <c r="BC395" s="90"/>
      <c r="BD395" s="90"/>
      <c r="BE395" s="82">
        <v>0</v>
      </c>
      <c r="BF395" s="90"/>
      <c r="BG395" s="82">
        <v>0</v>
      </c>
      <c r="BH395" s="90"/>
      <c r="BI395" s="82">
        <v>0</v>
      </c>
      <c r="BJ395" s="80"/>
    </row>
    <row r="396" spans="1:62" ht="45.75">
      <c r="A396" s="75"/>
      <c r="B396" s="75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106" t="s">
        <v>340</v>
      </c>
      <c r="AE396" s="46" t="s">
        <v>45</v>
      </c>
      <c r="AF396" s="80"/>
      <c r="AG396" s="81"/>
      <c r="AH396" s="81"/>
      <c r="AI396" s="81"/>
      <c r="AJ396" s="97"/>
      <c r="AK396" s="82"/>
      <c r="AL396" s="82">
        <f t="shared" si="13"/>
        <v>0</v>
      </c>
      <c r="AM396" s="82"/>
      <c r="AN396" s="82"/>
      <c r="AO396" s="82"/>
      <c r="AP396" s="45">
        <f t="shared" si="14"/>
        <v>0</v>
      </c>
      <c r="AQ396" s="82"/>
      <c r="AR396" s="82"/>
      <c r="AS396" s="45">
        <f t="shared" si="15"/>
        <v>0</v>
      </c>
      <c r="AT396" s="90"/>
      <c r="AU396" s="90"/>
      <c r="AV396" s="90"/>
      <c r="AW396" s="90"/>
      <c r="AX396" s="90"/>
      <c r="AY396" s="82">
        <v>0</v>
      </c>
      <c r="AZ396" s="90"/>
      <c r="BA396" s="90"/>
      <c r="BB396" s="82">
        <v>0</v>
      </c>
      <c r="BC396" s="90"/>
      <c r="BD396" s="90"/>
      <c r="BE396" s="82">
        <v>0</v>
      </c>
      <c r="BF396" s="90"/>
      <c r="BG396" s="82">
        <v>0</v>
      </c>
      <c r="BH396" s="90"/>
      <c r="BI396" s="82">
        <v>0</v>
      </c>
      <c r="BJ396" s="80"/>
    </row>
    <row r="397" spans="1:62" ht="102">
      <c r="A397" s="75"/>
      <c r="B397" s="75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106" t="s">
        <v>173</v>
      </c>
      <c r="AE397" s="46"/>
      <c r="AF397" s="80"/>
      <c r="AG397" s="81"/>
      <c r="AH397" s="81"/>
      <c r="AI397" s="81"/>
      <c r="AJ397" s="97"/>
      <c r="AK397" s="82"/>
      <c r="AL397" s="82"/>
      <c r="AM397" s="82"/>
      <c r="AN397" s="82"/>
      <c r="AO397" s="82"/>
      <c r="AP397" s="45"/>
      <c r="AQ397" s="82"/>
      <c r="AR397" s="82"/>
      <c r="AS397" s="45"/>
      <c r="AT397" s="90"/>
      <c r="AU397" s="90"/>
      <c r="AV397" s="90"/>
      <c r="AW397" s="90"/>
      <c r="AX397" s="90"/>
      <c r="AY397" s="82"/>
      <c r="AZ397" s="90"/>
      <c r="BA397" s="90"/>
      <c r="BB397" s="82"/>
      <c r="BC397" s="90"/>
      <c r="BD397" s="90"/>
      <c r="BE397" s="82"/>
      <c r="BF397" s="90"/>
      <c r="BG397" s="82"/>
      <c r="BH397" s="90"/>
      <c r="BI397" s="82"/>
      <c r="BJ397" s="80"/>
    </row>
    <row r="398" spans="1:62" ht="102">
      <c r="A398" s="75"/>
      <c r="B398" s="75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106" t="s">
        <v>174</v>
      </c>
      <c r="AE398" s="46"/>
      <c r="AF398" s="80"/>
      <c r="AG398" s="81"/>
      <c r="AH398" s="81"/>
      <c r="AI398" s="81"/>
      <c r="AJ398" s="97"/>
      <c r="AK398" s="82"/>
      <c r="AL398" s="82"/>
      <c r="AM398" s="82"/>
      <c r="AN398" s="82"/>
      <c r="AO398" s="82"/>
      <c r="AP398" s="45"/>
      <c r="AQ398" s="82"/>
      <c r="AR398" s="82"/>
      <c r="AS398" s="45"/>
      <c r="AT398" s="90"/>
      <c r="AU398" s="90"/>
      <c r="AV398" s="90"/>
      <c r="AW398" s="90"/>
      <c r="AX398" s="90"/>
      <c r="AY398" s="82"/>
      <c r="AZ398" s="90"/>
      <c r="BA398" s="90"/>
      <c r="BB398" s="82"/>
      <c r="BC398" s="90"/>
      <c r="BD398" s="90"/>
      <c r="BE398" s="82"/>
      <c r="BF398" s="90"/>
      <c r="BG398" s="82"/>
      <c r="BH398" s="90"/>
      <c r="BI398" s="82"/>
      <c r="BJ398" s="80"/>
    </row>
    <row r="399" spans="1:62" ht="79.5">
      <c r="A399" s="75"/>
      <c r="B399" s="75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126" t="s">
        <v>401</v>
      </c>
      <c r="AE399" s="46"/>
      <c r="AF399" s="80"/>
      <c r="AG399" s="81"/>
      <c r="AH399" s="81"/>
      <c r="AI399" s="81"/>
      <c r="AJ399" s="97"/>
      <c r="AK399" s="82"/>
      <c r="AL399" s="82"/>
      <c r="AM399" s="82"/>
      <c r="AN399" s="82"/>
      <c r="AO399" s="82"/>
      <c r="AP399" s="45"/>
      <c r="AQ399" s="82"/>
      <c r="AR399" s="82"/>
      <c r="AS399" s="45"/>
      <c r="AT399" s="90"/>
      <c r="AU399" s="90"/>
      <c r="AV399" s="90"/>
      <c r="AW399" s="90"/>
      <c r="AX399" s="90"/>
      <c r="AY399" s="82"/>
      <c r="AZ399" s="90"/>
      <c r="BA399" s="90"/>
      <c r="BB399" s="82"/>
      <c r="BC399" s="90"/>
      <c r="BD399" s="90"/>
      <c r="BE399" s="82"/>
      <c r="BF399" s="90"/>
      <c r="BG399" s="82"/>
      <c r="BH399" s="90"/>
      <c r="BI399" s="82"/>
      <c r="BJ399" s="80"/>
    </row>
    <row r="400" spans="1:62" ht="79.5">
      <c r="A400" s="75"/>
      <c r="B400" s="75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126" t="s">
        <v>402</v>
      </c>
      <c r="AE400" s="46"/>
      <c r="AF400" s="80"/>
      <c r="AG400" s="81"/>
      <c r="AH400" s="81"/>
      <c r="AI400" s="81"/>
      <c r="AJ400" s="97"/>
      <c r="AK400" s="82"/>
      <c r="AL400" s="82"/>
      <c r="AM400" s="82"/>
      <c r="AN400" s="82"/>
      <c r="AO400" s="82"/>
      <c r="AP400" s="45"/>
      <c r="AQ400" s="82"/>
      <c r="AR400" s="82"/>
      <c r="AS400" s="45"/>
      <c r="AT400" s="90"/>
      <c r="AU400" s="90"/>
      <c r="AV400" s="90"/>
      <c r="AW400" s="90"/>
      <c r="AX400" s="90"/>
      <c r="AY400" s="82"/>
      <c r="AZ400" s="90"/>
      <c r="BA400" s="90"/>
      <c r="BB400" s="82"/>
      <c r="BC400" s="90"/>
      <c r="BD400" s="90"/>
      <c r="BE400" s="82"/>
      <c r="BF400" s="90"/>
      <c r="BG400" s="82"/>
      <c r="BH400" s="90"/>
      <c r="BI400" s="82"/>
      <c r="BJ400" s="80"/>
    </row>
    <row r="401" spans="1:62" ht="94.5" customHeight="1">
      <c r="A401" s="75"/>
      <c r="B401" s="75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107" t="s">
        <v>149</v>
      </c>
      <c r="AE401" s="46"/>
      <c r="AF401" s="80"/>
      <c r="AG401" s="81"/>
      <c r="AH401" s="81"/>
      <c r="AI401" s="81"/>
      <c r="AJ401" s="97"/>
      <c r="AK401" s="82"/>
      <c r="AL401" s="82"/>
      <c r="AM401" s="82"/>
      <c r="AN401" s="82"/>
      <c r="AO401" s="82"/>
      <c r="AP401" s="45"/>
      <c r="AQ401" s="82"/>
      <c r="AR401" s="82"/>
      <c r="AS401" s="45"/>
      <c r="AT401" s="90"/>
      <c r="AU401" s="90"/>
      <c r="AV401" s="90"/>
      <c r="AW401" s="90"/>
      <c r="AX401" s="90"/>
      <c r="AY401" s="82"/>
      <c r="AZ401" s="90"/>
      <c r="BA401" s="90"/>
      <c r="BB401" s="82"/>
      <c r="BC401" s="90"/>
      <c r="BD401" s="90"/>
      <c r="BE401" s="82"/>
      <c r="BF401" s="90"/>
      <c r="BG401" s="82"/>
      <c r="BH401" s="90"/>
      <c r="BI401" s="82"/>
      <c r="BJ401" s="80"/>
    </row>
    <row r="402" spans="1:62" ht="54">
      <c r="A402" s="75"/>
      <c r="B402" s="75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105" t="s">
        <v>325</v>
      </c>
      <c r="AE402" s="44" t="s">
        <v>325</v>
      </c>
      <c r="AF402" s="80"/>
      <c r="AG402" s="81"/>
      <c r="AH402" s="81"/>
      <c r="AI402" s="81"/>
      <c r="AJ402" s="97"/>
      <c r="AK402" s="82"/>
      <c r="AL402" s="82">
        <f t="shared" si="13"/>
        <v>0</v>
      </c>
      <c r="AM402" s="82"/>
      <c r="AN402" s="82"/>
      <c r="AO402" s="82"/>
      <c r="AP402" s="45">
        <f t="shared" si="14"/>
        <v>0</v>
      </c>
      <c r="AQ402" s="82"/>
      <c r="AR402" s="82"/>
      <c r="AS402" s="45">
        <f t="shared" si="15"/>
        <v>0</v>
      </c>
      <c r="AT402" s="90"/>
      <c r="AU402" s="90"/>
      <c r="AV402" s="90"/>
      <c r="AW402" s="90"/>
      <c r="AX402" s="90"/>
      <c r="AY402" s="82">
        <v>0</v>
      </c>
      <c r="AZ402" s="90"/>
      <c r="BA402" s="90"/>
      <c r="BB402" s="82">
        <v>0</v>
      </c>
      <c r="BC402" s="90"/>
      <c r="BD402" s="90"/>
      <c r="BE402" s="82">
        <v>0</v>
      </c>
      <c r="BF402" s="90"/>
      <c r="BG402" s="82">
        <v>0</v>
      </c>
      <c r="BH402" s="90"/>
      <c r="BI402" s="82">
        <v>0</v>
      </c>
      <c r="BJ402" s="80"/>
    </row>
    <row r="403" spans="1:62" ht="57">
      <c r="A403" s="75"/>
      <c r="B403" s="75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107" t="s">
        <v>135</v>
      </c>
      <c r="AE403" s="46" t="s">
        <v>478</v>
      </c>
      <c r="AF403" s="80"/>
      <c r="AG403" s="81"/>
      <c r="AH403" s="81"/>
      <c r="AI403" s="81"/>
      <c r="AJ403" s="97"/>
      <c r="AK403" s="82"/>
      <c r="AL403" s="82">
        <f t="shared" si="13"/>
        <v>0</v>
      </c>
      <c r="AM403" s="82"/>
      <c r="AN403" s="82"/>
      <c r="AO403" s="82"/>
      <c r="AP403" s="45">
        <f t="shared" si="14"/>
        <v>0</v>
      </c>
      <c r="AQ403" s="82"/>
      <c r="AR403" s="82"/>
      <c r="AS403" s="45">
        <f t="shared" si="15"/>
        <v>0</v>
      </c>
      <c r="AT403" s="90"/>
      <c r="AU403" s="90"/>
      <c r="AV403" s="90"/>
      <c r="AW403" s="90"/>
      <c r="AX403" s="90"/>
      <c r="AY403" s="82">
        <v>0</v>
      </c>
      <c r="AZ403" s="90"/>
      <c r="BA403" s="90"/>
      <c r="BB403" s="82">
        <v>0</v>
      </c>
      <c r="BC403" s="90"/>
      <c r="BD403" s="90"/>
      <c r="BE403" s="82">
        <v>0</v>
      </c>
      <c r="BF403" s="90"/>
      <c r="BG403" s="82">
        <v>0</v>
      </c>
      <c r="BH403" s="90"/>
      <c r="BI403" s="82">
        <v>0</v>
      </c>
      <c r="BJ403" s="80"/>
    </row>
    <row r="404" spans="1:62" ht="113.25">
      <c r="A404" s="75"/>
      <c r="B404" s="75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107" t="s">
        <v>56</v>
      </c>
      <c r="AE404" s="46" t="s">
        <v>479</v>
      </c>
      <c r="AF404" s="80"/>
      <c r="AG404" s="81"/>
      <c r="AH404" s="81"/>
      <c r="AI404" s="81"/>
      <c r="AJ404" s="97"/>
      <c r="AK404" s="82"/>
      <c r="AL404" s="82">
        <f t="shared" si="13"/>
        <v>0</v>
      </c>
      <c r="AM404" s="82"/>
      <c r="AN404" s="82"/>
      <c r="AO404" s="82"/>
      <c r="AP404" s="45">
        <f t="shared" si="14"/>
        <v>0</v>
      </c>
      <c r="AQ404" s="82"/>
      <c r="AR404" s="82"/>
      <c r="AS404" s="45">
        <f t="shared" si="15"/>
        <v>0</v>
      </c>
      <c r="AT404" s="90"/>
      <c r="AU404" s="90"/>
      <c r="AV404" s="90"/>
      <c r="AW404" s="90"/>
      <c r="AX404" s="90"/>
      <c r="AY404" s="82">
        <v>0</v>
      </c>
      <c r="AZ404" s="90"/>
      <c r="BA404" s="90"/>
      <c r="BB404" s="82">
        <v>0</v>
      </c>
      <c r="BC404" s="90"/>
      <c r="BD404" s="90"/>
      <c r="BE404" s="82">
        <v>0</v>
      </c>
      <c r="BF404" s="90"/>
      <c r="BG404" s="82">
        <v>0</v>
      </c>
      <c r="BH404" s="90"/>
      <c r="BI404" s="82">
        <v>0</v>
      </c>
      <c r="BJ404" s="80"/>
    </row>
    <row r="405" spans="1:62" ht="79.5">
      <c r="A405" s="75"/>
      <c r="B405" s="75"/>
      <c r="C405" s="76">
        <v>0</v>
      </c>
      <c r="D405" s="76">
        <v>7</v>
      </c>
      <c r="E405" s="76">
        <v>5</v>
      </c>
      <c r="F405" s="76">
        <v>0</v>
      </c>
      <c r="G405" s="76">
        <v>7</v>
      </c>
      <c r="H405" s="76">
        <v>0</v>
      </c>
      <c r="I405" s="76">
        <v>3</v>
      </c>
      <c r="J405" s="76">
        <v>0</v>
      </c>
      <c r="K405" s="76">
        <v>2</v>
      </c>
      <c r="L405" s="85" t="s">
        <v>184</v>
      </c>
      <c r="M405" s="76">
        <v>3</v>
      </c>
      <c r="N405" s="76">
        <v>0</v>
      </c>
      <c r="O405" s="76">
        <v>0</v>
      </c>
      <c r="P405" s="76">
        <v>0</v>
      </c>
      <c r="Q405" s="76">
        <v>6</v>
      </c>
      <c r="R405" s="76">
        <v>1</v>
      </c>
      <c r="S405" s="76">
        <v>2</v>
      </c>
      <c r="T405" s="77">
        <v>2</v>
      </c>
      <c r="U405" s="77">
        <v>4</v>
      </c>
      <c r="V405" s="77">
        <v>1</v>
      </c>
      <c r="W405" s="77"/>
      <c r="X405" s="77"/>
      <c r="Y405" s="77"/>
      <c r="Z405" s="77"/>
      <c r="AA405" s="77"/>
      <c r="AB405" s="77"/>
      <c r="AC405" s="77"/>
      <c r="AD405" s="102" t="s">
        <v>57</v>
      </c>
      <c r="AE405" s="44" t="s">
        <v>326</v>
      </c>
      <c r="AF405" s="80"/>
      <c r="AG405" s="81">
        <v>0</v>
      </c>
      <c r="AH405" s="81">
        <v>64737</v>
      </c>
      <c r="AI405" s="81">
        <v>63078.6</v>
      </c>
      <c r="AJ405" s="97">
        <v>68556.5</v>
      </c>
      <c r="AK405" s="82"/>
      <c r="AL405" s="82">
        <f t="shared" si="13"/>
        <v>68556.5</v>
      </c>
      <c r="AM405" s="82"/>
      <c r="AN405" s="82">
        <v>0</v>
      </c>
      <c r="AO405" s="82"/>
      <c r="AP405" s="45">
        <f t="shared" si="14"/>
        <v>0</v>
      </c>
      <c r="AQ405" s="82"/>
      <c r="AR405" s="82"/>
      <c r="AS405" s="45">
        <f t="shared" si="15"/>
        <v>68556.5</v>
      </c>
      <c r="AT405" s="90"/>
      <c r="AU405" s="90"/>
      <c r="AV405" s="90"/>
      <c r="AW405" s="90"/>
      <c r="AX405" s="90"/>
      <c r="AY405" s="82">
        <v>68556.5</v>
      </c>
      <c r="AZ405" s="90"/>
      <c r="BA405" s="90"/>
      <c r="BB405" s="82">
        <v>68556.5</v>
      </c>
      <c r="BC405" s="90"/>
      <c r="BD405" s="90"/>
      <c r="BE405" s="82">
        <v>68556.5</v>
      </c>
      <c r="BF405" s="90"/>
      <c r="BG405" s="82">
        <v>68556.5</v>
      </c>
      <c r="BH405" s="90"/>
      <c r="BI405" s="82">
        <v>68556.5</v>
      </c>
      <c r="BJ405" s="80"/>
    </row>
    <row r="406" spans="1:62" ht="135.75">
      <c r="A406" s="75"/>
      <c r="B406" s="75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107" t="s">
        <v>58</v>
      </c>
      <c r="AE406" s="46" t="s">
        <v>20</v>
      </c>
      <c r="AF406" s="80"/>
      <c r="AG406" s="81"/>
      <c r="AH406" s="81"/>
      <c r="AI406" s="81"/>
      <c r="AJ406" s="97"/>
      <c r="AK406" s="82"/>
      <c r="AL406" s="82">
        <f t="shared" si="13"/>
        <v>0</v>
      </c>
      <c r="AM406" s="82"/>
      <c r="AN406" s="82"/>
      <c r="AO406" s="82"/>
      <c r="AP406" s="45">
        <f t="shared" si="14"/>
        <v>0</v>
      </c>
      <c r="AQ406" s="82"/>
      <c r="AR406" s="82"/>
      <c r="AS406" s="45">
        <f t="shared" si="15"/>
        <v>0</v>
      </c>
      <c r="AT406" s="90"/>
      <c r="AU406" s="90"/>
      <c r="AV406" s="90"/>
      <c r="AW406" s="90"/>
      <c r="AX406" s="90"/>
      <c r="AY406" s="82">
        <v>0</v>
      </c>
      <c r="AZ406" s="90"/>
      <c r="BA406" s="90"/>
      <c r="BB406" s="82">
        <v>0</v>
      </c>
      <c r="BC406" s="90"/>
      <c r="BD406" s="90"/>
      <c r="BE406" s="82">
        <v>0</v>
      </c>
      <c r="BF406" s="90"/>
      <c r="BG406" s="82">
        <v>0</v>
      </c>
      <c r="BH406" s="90"/>
      <c r="BI406" s="82">
        <v>0</v>
      </c>
      <c r="BJ406" s="80"/>
    </row>
    <row r="407" spans="1:62" ht="36">
      <c r="A407" s="75"/>
      <c r="B407" s="75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9" t="s">
        <v>87</v>
      </c>
      <c r="AE407" s="79" t="s">
        <v>87</v>
      </c>
      <c r="AF407" s="80"/>
      <c r="AG407" s="81"/>
      <c r="AH407" s="81"/>
      <c r="AI407" s="81"/>
      <c r="AJ407" s="97"/>
      <c r="AK407" s="82"/>
      <c r="AL407" s="82">
        <f t="shared" si="13"/>
        <v>0</v>
      </c>
      <c r="AM407" s="82"/>
      <c r="AN407" s="82"/>
      <c r="AO407" s="82"/>
      <c r="AP407" s="45">
        <f t="shared" si="14"/>
        <v>0</v>
      </c>
      <c r="AQ407" s="82"/>
      <c r="AR407" s="82"/>
      <c r="AS407" s="45">
        <f t="shared" si="15"/>
        <v>0</v>
      </c>
      <c r="AT407" s="90"/>
      <c r="AU407" s="90"/>
      <c r="AV407" s="90"/>
      <c r="AW407" s="90"/>
      <c r="AX407" s="90"/>
      <c r="AY407" s="82">
        <v>0</v>
      </c>
      <c r="AZ407" s="90"/>
      <c r="BA407" s="90"/>
      <c r="BB407" s="82">
        <v>0</v>
      </c>
      <c r="BC407" s="90"/>
      <c r="BD407" s="90"/>
      <c r="BE407" s="82">
        <v>0</v>
      </c>
      <c r="BF407" s="90"/>
      <c r="BG407" s="82">
        <v>0</v>
      </c>
      <c r="BH407" s="90"/>
      <c r="BI407" s="82">
        <v>0</v>
      </c>
      <c r="BJ407" s="80"/>
    </row>
    <row r="408" spans="1:62">
      <c r="A408" s="75"/>
      <c r="B408" s="75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46" t="s">
        <v>479</v>
      </c>
      <c r="AE408" s="46" t="s">
        <v>479</v>
      </c>
      <c r="AF408" s="80"/>
      <c r="AG408" s="81"/>
      <c r="AH408" s="81"/>
      <c r="AI408" s="81"/>
      <c r="AJ408" s="97"/>
      <c r="AK408" s="82"/>
      <c r="AL408" s="82">
        <f t="shared" si="13"/>
        <v>0</v>
      </c>
      <c r="AM408" s="82"/>
      <c r="AN408" s="82"/>
      <c r="AO408" s="82"/>
      <c r="AP408" s="45">
        <f t="shared" si="14"/>
        <v>0</v>
      </c>
      <c r="AQ408" s="82"/>
      <c r="AR408" s="82"/>
      <c r="AS408" s="45">
        <f t="shared" si="15"/>
        <v>0</v>
      </c>
      <c r="AT408" s="90"/>
      <c r="AU408" s="90"/>
      <c r="AV408" s="90"/>
      <c r="AW408" s="90"/>
      <c r="AX408" s="90"/>
      <c r="AY408" s="82">
        <v>0</v>
      </c>
      <c r="AZ408" s="90"/>
      <c r="BA408" s="90"/>
      <c r="BB408" s="82">
        <v>0</v>
      </c>
      <c r="BC408" s="90"/>
      <c r="BD408" s="90"/>
      <c r="BE408" s="82">
        <v>0</v>
      </c>
      <c r="BF408" s="90"/>
      <c r="BG408" s="82">
        <v>0</v>
      </c>
      <c r="BH408" s="90"/>
      <c r="BI408" s="82">
        <v>0</v>
      </c>
      <c r="BJ408" s="80"/>
    </row>
    <row r="409" spans="1:62" ht="36">
      <c r="A409" s="75"/>
      <c r="B409" s="75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9" t="s">
        <v>87</v>
      </c>
      <c r="AE409" s="79" t="s">
        <v>87</v>
      </c>
      <c r="AF409" s="80"/>
      <c r="AG409" s="81"/>
      <c r="AH409" s="81"/>
      <c r="AI409" s="81"/>
      <c r="AJ409" s="97"/>
      <c r="AK409" s="82"/>
      <c r="AL409" s="82">
        <f t="shared" si="13"/>
        <v>0</v>
      </c>
      <c r="AM409" s="82"/>
      <c r="AN409" s="82"/>
      <c r="AO409" s="82"/>
      <c r="AP409" s="45">
        <f t="shared" si="14"/>
        <v>0</v>
      </c>
      <c r="AQ409" s="82"/>
      <c r="AR409" s="82"/>
      <c r="AS409" s="45">
        <f t="shared" si="15"/>
        <v>0</v>
      </c>
      <c r="AT409" s="90"/>
      <c r="AU409" s="90"/>
      <c r="AV409" s="90"/>
      <c r="AW409" s="90"/>
      <c r="AX409" s="90"/>
      <c r="AY409" s="82">
        <v>0</v>
      </c>
      <c r="AZ409" s="90"/>
      <c r="BA409" s="90"/>
      <c r="BB409" s="82">
        <v>0</v>
      </c>
      <c r="BC409" s="90"/>
      <c r="BD409" s="90"/>
      <c r="BE409" s="82">
        <v>0</v>
      </c>
      <c r="BF409" s="90"/>
      <c r="BG409" s="82">
        <v>0</v>
      </c>
      <c r="BH409" s="90"/>
      <c r="BI409" s="82">
        <v>0</v>
      </c>
      <c r="BJ409" s="80"/>
    </row>
    <row r="410" spans="1:62" ht="79.5">
      <c r="A410" s="75"/>
      <c r="B410" s="75"/>
      <c r="C410" s="76">
        <v>0</v>
      </c>
      <c r="D410" s="76">
        <v>7</v>
      </c>
      <c r="E410" s="76">
        <v>5</v>
      </c>
      <c r="F410" s="76">
        <v>0</v>
      </c>
      <c r="G410" s="76">
        <v>7</v>
      </c>
      <c r="H410" s="76">
        <v>0</v>
      </c>
      <c r="I410" s="76">
        <v>4</v>
      </c>
      <c r="J410" s="76">
        <v>0</v>
      </c>
      <c r="K410" s="76">
        <v>2</v>
      </c>
      <c r="L410" s="85" t="s">
        <v>184</v>
      </c>
      <c r="M410" s="76">
        <v>3</v>
      </c>
      <c r="N410" s="76">
        <v>0</v>
      </c>
      <c r="O410" s="76">
        <v>0</v>
      </c>
      <c r="P410" s="76">
        <v>0</v>
      </c>
      <c r="Q410" s="76">
        <v>6</v>
      </c>
      <c r="R410" s="76">
        <v>1</v>
      </c>
      <c r="S410" s="76">
        <v>2</v>
      </c>
      <c r="T410" s="77">
        <v>2</v>
      </c>
      <c r="U410" s="77">
        <v>4</v>
      </c>
      <c r="V410" s="77">
        <v>1</v>
      </c>
      <c r="W410" s="77"/>
      <c r="X410" s="77"/>
      <c r="Y410" s="77"/>
      <c r="Z410" s="77"/>
      <c r="AA410" s="77"/>
      <c r="AB410" s="77"/>
      <c r="AC410" s="77"/>
      <c r="AD410" s="102" t="s">
        <v>59</v>
      </c>
      <c r="AE410" s="44" t="s">
        <v>327</v>
      </c>
      <c r="AF410" s="80"/>
      <c r="AG410" s="81">
        <v>0</v>
      </c>
      <c r="AH410" s="82">
        <v>2843.9</v>
      </c>
      <c r="AI410" s="81">
        <v>2843.9</v>
      </c>
      <c r="AJ410" s="97">
        <v>8011.7</v>
      </c>
      <c r="AK410" s="82"/>
      <c r="AL410" s="82">
        <f t="shared" ref="AL410:AL491" si="16">AJ410+AK410</f>
        <v>8011.7</v>
      </c>
      <c r="AM410" s="82"/>
      <c r="AN410" s="82">
        <v>0</v>
      </c>
      <c r="AO410" s="82"/>
      <c r="AP410" s="45">
        <f t="shared" ref="AP410:AP491" si="17">AN410+AO410</f>
        <v>0</v>
      </c>
      <c r="AQ410" s="82"/>
      <c r="AR410" s="82"/>
      <c r="AS410" s="45">
        <f t="shared" ref="AS410:AS491" si="18">AL410+AP410</f>
        <v>8011.7</v>
      </c>
      <c r="AT410" s="90"/>
      <c r="AU410" s="90"/>
      <c r="AV410" s="90"/>
      <c r="AW410" s="90"/>
      <c r="AX410" s="90"/>
      <c r="AY410" s="82">
        <v>8011.7</v>
      </c>
      <c r="AZ410" s="90"/>
      <c r="BA410" s="90"/>
      <c r="BB410" s="82">
        <v>8011.7</v>
      </c>
      <c r="BC410" s="90"/>
      <c r="BD410" s="90"/>
      <c r="BE410" s="82">
        <v>8011.7</v>
      </c>
      <c r="BF410" s="90"/>
      <c r="BG410" s="82">
        <v>8011.7</v>
      </c>
      <c r="BH410" s="90"/>
      <c r="BI410" s="82">
        <v>8011.7</v>
      </c>
      <c r="BJ410" s="80"/>
    </row>
    <row r="411" spans="1:62" ht="135.75">
      <c r="A411" s="75"/>
      <c r="B411" s="75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107" t="s">
        <v>127</v>
      </c>
      <c r="AE411" s="46" t="s">
        <v>20</v>
      </c>
      <c r="AF411" s="80"/>
      <c r="AG411" s="81"/>
      <c r="AH411" s="81"/>
      <c r="AI411" s="81"/>
      <c r="AJ411" s="97"/>
      <c r="AK411" s="82"/>
      <c r="AL411" s="82">
        <f t="shared" si="16"/>
        <v>0</v>
      </c>
      <c r="AM411" s="82"/>
      <c r="AN411" s="82"/>
      <c r="AO411" s="82"/>
      <c r="AP411" s="45">
        <f t="shared" si="17"/>
        <v>0</v>
      </c>
      <c r="AQ411" s="82"/>
      <c r="AR411" s="82"/>
      <c r="AS411" s="45">
        <f t="shared" si="18"/>
        <v>0</v>
      </c>
      <c r="AT411" s="90"/>
      <c r="AU411" s="90"/>
      <c r="AV411" s="90"/>
      <c r="AW411" s="90"/>
      <c r="AX411" s="90"/>
      <c r="AY411" s="82">
        <v>0</v>
      </c>
      <c r="AZ411" s="90"/>
      <c r="BA411" s="90"/>
      <c r="BB411" s="82">
        <v>0</v>
      </c>
      <c r="BC411" s="90"/>
      <c r="BD411" s="90"/>
      <c r="BE411" s="82">
        <v>0</v>
      </c>
      <c r="BF411" s="90"/>
      <c r="BG411" s="82">
        <v>0</v>
      </c>
      <c r="BH411" s="90"/>
      <c r="BI411" s="82">
        <v>0</v>
      </c>
      <c r="BJ411" s="80"/>
    </row>
    <row r="412" spans="1:62" ht="36">
      <c r="A412" s="75"/>
      <c r="B412" s="75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9" t="s">
        <v>87</v>
      </c>
      <c r="AE412" s="79" t="s">
        <v>87</v>
      </c>
      <c r="AF412" s="80"/>
      <c r="AG412" s="81"/>
      <c r="AH412" s="81"/>
      <c r="AI412" s="81"/>
      <c r="AJ412" s="97"/>
      <c r="AK412" s="82"/>
      <c r="AL412" s="82">
        <f t="shared" si="16"/>
        <v>0</v>
      </c>
      <c r="AM412" s="82"/>
      <c r="AN412" s="82"/>
      <c r="AO412" s="82"/>
      <c r="AP412" s="45">
        <f t="shared" si="17"/>
        <v>0</v>
      </c>
      <c r="AQ412" s="82"/>
      <c r="AR412" s="82"/>
      <c r="AS412" s="45">
        <f t="shared" si="18"/>
        <v>0</v>
      </c>
      <c r="AT412" s="90"/>
      <c r="AU412" s="90"/>
      <c r="AV412" s="90"/>
      <c r="AW412" s="90"/>
      <c r="AX412" s="90"/>
      <c r="AY412" s="82">
        <v>0</v>
      </c>
      <c r="AZ412" s="90"/>
      <c r="BA412" s="90"/>
      <c r="BB412" s="82">
        <v>0</v>
      </c>
      <c r="BC412" s="90"/>
      <c r="BD412" s="90"/>
      <c r="BE412" s="82">
        <v>0</v>
      </c>
      <c r="BF412" s="90"/>
      <c r="BG412" s="82">
        <v>0</v>
      </c>
      <c r="BH412" s="90"/>
      <c r="BI412" s="82">
        <v>0</v>
      </c>
      <c r="BJ412" s="80"/>
    </row>
    <row r="413" spans="1:62">
      <c r="A413" s="75"/>
      <c r="B413" s="75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46" t="s">
        <v>479</v>
      </c>
      <c r="AE413" s="46" t="s">
        <v>479</v>
      </c>
      <c r="AF413" s="80"/>
      <c r="AG413" s="81"/>
      <c r="AH413" s="81"/>
      <c r="AI413" s="81"/>
      <c r="AJ413" s="97"/>
      <c r="AK413" s="82"/>
      <c r="AL413" s="82">
        <f t="shared" si="16"/>
        <v>0</v>
      </c>
      <c r="AM413" s="82"/>
      <c r="AN413" s="82"/>
      <c r="AO413" s="82"/>
      <c r="AP413" s="45">
        <f t="shared" si="17"/>
        <v>0</v>
      </c>
      <c r="AQ413" s="82"/>
      <c r="AR413" s="82"/>
      <c r="AS413" s="45">
        <f t="shared" si="18"/>
        <v>0</v>
      </c>
      <c r="AT413" s="90"/>
      <c r="AU413" s="90"/>
      <c r="AV413" s="90"/>
      <c r="AW413" s="90"/>
      <c r="AX413" s="90"/>
      <c r="AY413" s="82">
        <v>0</v>
      </c>
      <c r="AZ413" s="90"/>
      <c r="BA413" s="90"/>
      <c r="BB413" s="82">
        <v>0</v>
      </c>
      <c r="BC413" s="90"/>
      <c r="BD413" s="90"/>
      <c r="BE413" s="82">
        <v>0</v>
      </c>
      <c r="BF413" s="90"/>
      <c r="BG413" s="82">
        <v>0</v>
      </c>
      <c r="BH413" s="90"/>
      <c r="BI413" s="82">
        <v>0</v>
      </c>
      <c r="BJ413" s="80"/>
    </row>
    <row r="414" spans="1:62" ht="36">
      <c r="A414" s="75"/>
      <c r="B414" s="75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9" t="s">
        <v>87</v>
      </c>
      <c r="AE414" s="79" t="s">
        <v>87</v>
      </c>
      <c r="AF414" s="80"/>
      <c r="AG414" s="81"/>
      <c r="AH414" s="81"/>
      <c r="AI414" s="81"/>
      <c r="AJ414" s="97"/>
      <c r="AK414" s="82"/>
      <c r="AL414" s="82">
        <f t="shared" si="16"/>
        <v>0</v>
      </c>
      <c r="AM414" s="82"/>
      <c r="AN414" s="82"/>
      <c r="AO414" s="82"/>
      <c r="AP414" s="45">
        <f t="shared" si="17"/>
        <v>0</v>
      </c>
      <c r="AQ414" s="82"/>
      <c r="AR414" s="82"/>
      <c r="AS414" s="45">
        <f t="shared" si="18"/>
        <v>0</v>
      </c>
      <c r="AT414" s="90"/>
      <c r="AU414" s="90"/>
      <c r="AV414" s="90"/>
      <c r="AW414" s="90"/>
      <c r="AX414" s="90"/>
      <c r="AY414" s="82">
        <v>0</v>
      </c>
      <c r="AZ414" s="90"/>
      <c r="BA414" s="90"/>
      <c r="BB414" s="82">
        <v>0</v>
      </c>
      <c r="BC414" s="90"/>
      <c r="BD414" s="90"/>
      <c r="BE414" s="82">
        <v>0</v>
      </c>
      <c r="BF414" s="90"/>
      <c r="BG414" s="82">
        <v>0</v>
      </c>
      <c r="BH414" s="90"/>
      <c r="BI414" s="82">
        <v>0</v>
      </c>
      <c r="BJ414" s="80"/>
    </row>
    <row r="415" spans="1:62" ht="68.25">
      <c r="A415" s="75"/>
      <c r="B415" s="75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102" t="s">
        <v>328</v>
      </c>
      <c r="AE415" s="44" t="s">
        <v>328</v>
      </c>
      <c r="AF415" s="80"/>
      <c r="AG415" s="81">
        <v>0</v>
      </c>
      <c r="AH415" s="81">
        <v>0</v>
      </c>
      <c r="AI415" s="81">
        <v>0</v>
      </c>
      <c r="AJ415" s="97">
        <v>0</v>
      </c>
      <c r="AK415" s="82"/>
      <c r="AL415" s="82">
        <f t="shared" si="16"/>
        <v>0</v>
      </c>
      <c r="AM415" s="82"/>
      <c r="AN415" s="82">
        <v>0</v>
      </c>
      <c r="AO415" s="82"/>
      <c r="AP415" s="45">
        <f t="shared" si="17"/>
        <v>0</v>
      </c>
      <c r="AQ415" s="82"/>
      <c r="AR415" s="82"/>
      <c r="AS415" s="45">
        <f t="shared" si="18"/>
        <v>0</v>
      </c>
      <c r="AT415" s="90"/>
      <c r="AU415" s="90"/>
      <c r="AV415" s="90"/>
      <c r="AW415" s="90"/>
      <c r="AX415" s="90"/>
      <c r="AY415" s="82">
        <v>0</v>
      </c>
      <c r="AZ415" s="90"/>
      <c r="BA415" s="90"/>
      <c r="BB415" s="82">
        <v>0</v>
      </c>
      <c r="BC415" s="90"/>
      <c r="BD415" s="90"/>
      <c r="BE415" s="82">
        <v>0</v>
      </c>
      <c r="BF415" s="90"/>
      <c r="BG415" s="82">
        <v>0</v>
      </c>
      <c r="BH415" s="90"/>
      <c r="BI415" s="82">
        <v>0</v>
      </c>
      <c r="BJ415" s="80"/>
    </row>
    <row r="416" spans="1:62" ht="45.75">
      <c r="A416" s="75"/>
      <c r="B416" s="75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110" t="s">
        <v>551</v>
      </c>
      <c r="AE416" s="46" t="s">
        <v>20</v>
      </c>
      <c r="AF416" s="80"/>
      <c r="AG416" s="81"/>
      <c r="AH416" s="81"/>
      <c r="AI416" s="81"/>
      <c r="AJ416" s="97"/>
      <c r="AK416" s="82"/>
      <c r="AL416" s="82">
        <f t="shared" si="16"/>
        <v>0</v>
      </c>
      <c r="AM416" s="82"/>
      <c r="AN416" s="82"/>
      <c r="AO416" s="82"/>
      <c r="AP416" s="45">
        <f t="shared" si="17"/>
        <v>0</v>
      </c>
      <c r="AQ416" s="82"/>
      <c r="AR416" s="82"/>
      <c r="AS416" s="45">
        <f t="shared" si="18"/>
        <v>0</v>
      </c>
      <c r="AT416" s="90"/>
      <c r="AU416" s="90"/>
      <c r="AV416" s="90"/>
      <c r="AW416" s="90"/>
      <c r="AX416" s="90"/>
      <c r="AY416" s="82">
        <v>0</v>
      </c>
      <c r="AZ416" s="90"/>
      <c r="BA416" s="90"/>
      <c r="BB416" s="82">
        <v>0</v>
      </c>
      <c r="BC416" s="90"/>
      <c r="BD416" s="90"/>
      <c r="BE416" s="82">
        <v>0</v>
      </c>
      <c r="BF416" s="90"/>
      <c r="BG416" s="82">
        <v>0</v>
      </c>
      <c r="BH416" s="90"/>
      <c r="BI416" s="82">
        <v>0</v>
      </c>
      <c r="BJ416" s="80"/>
    </row>
    <row r="417" spans="1:62" ht="36">
      <c r="A417" s="75"/>
      <c r="B417" s="75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9" t="s">
        <v>87</v>
      </c>
      <c r="AE417" s="79" t="s">
        <v>87</v>
      </c>
      <c r="AF417" s="80"/>
      <c r="AG417" s="81"/>
      <c r="AH417" s="81"/>
      <c r="AI417" s="81"/>
      <c r="AJ417" s="97"/>
      <c r="AK417" s="82"/>
      <c r="AL417" s="82">
        <f t="shared" si="16"/>
        <v>0</v>
      </c>
      <c r="AM417" s="82"/>
      <c r="AN417" s="82"/>
      <c r="AO417" s="82"/>
      <c r="AP417" s="45">
        <f t="shared" si="17"/>
        <v>0</v>
      </c>
      <c r="AQ417" s="82"/>
      <c r="AR417" s="82"/>
      <c r="AS417" s="45">
        <f t="shared" si="18"/>
        <v>0</v>
      </c>
      <c r="AT417" s="90"/>
      <c r="AU417" s="90"/>
      <c r="AV417" s="90"/>
      <c r="AW417" s="90"/>
      <c r="AX417" s="90"/>
      <c r="AY417" s="82">
        <v>0</v>
      </c>
      <c r="AZ417" s="90"/>
      <c r="BA417" s="90"/>
      <c r="BB417" s="82">
        <v>0</v>
      </c>
      <c r="BC417" s="90"/>
      <c r="BD417" s="90"/>
      <c r="BE417" s="82">
        <v>0</v>
      </c>
      <c r="BF417" s="90"/>
      <c r="BG417" s="82">
        <v>0</v>
      </c>
      <c r="BH417" s="90"/>
      <c r="BI417" s="82">
        <v>0</v>
      </c>
      <c r="BJ417" s="80"/>
    </row>
    <row r="418" spans="1:62" ht="34.5">
      <c r="A418" s="75"/>
      <c r="B418" s="75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110" t="s">
        <v>552</v>
      </c>
      <c r="AE418" s="79"/>
      <c r="AF418" s="80"/>
      <c r="AG418" s="81"/>
      <c r="AH418" s="81"/>
      <c r="AI418" s="81"/>
      <c r="AJ418" s="97"/>
      <c r="AK418" s="82"/>
      <c r="AL418" s="82"/>
      <c r="AM418" s="82"/>
      <c r="AN418" s="82"/>
      <c r="AO418" s="82"/>
      <c r="AP418" s="45"/>
      <c r="AQ418" s="82"/>
      <c r="AR418" s="82"/>
      <c r="AS418" s="45"/>
      <c r="AT418" s="90"/>
      <c r="AU418" s="90"/>
      <c r="AV418" s="90"/>
      <c r="AW418" s="90"/>
      <c r="AX418" s="90"/>
      <c r="AY418" s="82"/>
      <c r="AZ418" s="90"/>
      <c r="BA418" s="90"/>
      <c r="BB418" s="82"/>
      <c r="BC418" s="90"/>
      <c r="BD418" s="90"/>
      <c r="BE418" s="82"/>
      <c r="BF418" s="90"/>
      <c r="BG418" s="82"/>
      <c r="BH418" s="90"/>
      <c r="BI418" s="82"/>
      <c r="BJ418" s="80"/>
    </row>
    <row r="419" spans="1:62" ht="36">
      <c r="A419" s="75"/>
      <c r="B419" s="75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9" t="s">
        <v>87</v>
      </c>
      <c r="AE419" s="79"/>
      <c r="AF419" s="80"/>
      <c r="AG419" s="81"/>
      <c r="AH419" s="81"/>
      <c r="AI419" s="81"/>
      <c r="AJ419" s="97"/>
      <c r="AK419" s="82"/>
      <c r="AL419" s="82"/>
      <c r="AM419" s="82"/>
      <c r="AN419" s="82"/>
      <c r="AO419" s="82"/>
      <c r="AP419" s="45"/>
      <c r="AQ419" s="82"/>
      <c r="AR419" s="82"/>
      <c r="AS419" s="45"/>
      <c r="AT419" s="90"/>
      <c r="AU419" s="90"/>
      <c r="AV419" s="90"/>
      <c r="AW419" s="90"/>
      <c r="AX419" s="90"/>
      <c r="AY419" s="82"/>
      <c r="AZ419" s="90"/>
      <c r="BA419" s="90"/>
      <c r="BB419" s="82"/>
      <c r="BC419" s="90"/>
      <c r="BD419" s="90"/>
      <c r="BE419" s="82"/>
      <c r="BF419" s="90"/>
      <c r="BG419" s="82"/>
      <c r="BH419" s="90"/>
      <c r="BI419" s="82"/>
      <c r="BJ419" s="80"/>
    </row>
    <row r="420" spans="1:62" ht="34.5">
      <c r="A420" s="75"/>
      <c r="B420" s="75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110" t="s">
        <v>553</v>
      </c>
      <c r="AE420" s="79"/>
      <c r="AF420" s="80"/>
      <c r="AG420" s="81"/>
      <c r="AH420" s="81"/>
      <c r="AI420" s="81"/>
      <c r="AJ420" s="97"/>
      <c r="AK420" s="82"/>
      <c r="AL420" s="82"/>
      <c r="AM420" s="82"/>
      <c r="AN420" s="82"/>
      <c r="AO420" s="82"/>
      <c r="AP420" s="45"/>
      <c r="AQ420" s="82"/>
      <c r="AR420" s="82"/>
      <c r="AS420" s="45"/>
      <c r="AT420" s="90"/>
      <c r="AU420" s="90"/>
      <c r="AV420" s="90"/>
      <c r="AW420" s="90"/>
      <c r="AX420" s="90"/>
      <c r="AY420" s="82"/>
      <c r="AZ420" s="90"/>
      <c r="BA420" s="90"/>
      <c r="BB420" s="82"/>
      <c r="BC420" s="90"/>
      <c r="BD420" s="90"/>
      <c r="BE420" s="82"/>
      <c r="BF420" s="90"/>
      <c r="BG420" s="82"/>
      <c r="BH420" s="90"/>
      <c r="BI420" s="82"/>
      <c r="BJ420" s="80"/>
    </row>
    <row r="421" spans="1:62" ht="36">
      <c r="A421" s="75"/>
      <c r="B421" s="75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9" t="s">
        <v>87</v>
      </c>
      <c r="AE421" s="79"/>
      <c r="AF421" s="80"/>
      <c r="AG421" s="81"/>
      <c r="AH421" s="81"/>
      <c r="AI421" s="81"/>
      <c r="AJ421" s="97"/>
      <c r="AK421" s="82"/>
      <c r="AL421" s="82"/>
      <c r="AM421" s="82"/>
      <c r="AN421" s="82"/>
      <c r="AO421" s="82"/>
      <c r="AP421" s="45"/>
      <c r="AQ421" s="82"/>
      <c r="AR421" s="82"/>
      <c r="AS421" s="45"/>
      <c r="AT421" s="90"/>
      <c r="AU421" s="90"/>
      <c r="AV421" s="90"/>
      <c r="AW421" s="90"/>
      <c r="AX421" s="90"/>
      <c r="AY421" s="82"/>
      <c r="AZ421" s="90"/>
      <c r="BA421" s="90"/>
      <c r="BB421" s="82"/>
      <c r="BC421" s="90"/>
      <c r="BD421" s="90"/>
      <c r="BE421" s="82"/>
      <c r="BF421" s="90"/>
      <c r="BG421" s="82"/>
      <c r="BH421" s="90"/>
      <c r="BI421" s="82"/>
      <c r="BJ421" s="80"/>
    </row>
    <row r="422" spans="1:62" ht="79.5">
      <c r="A422" s="75"/>
      <c r="B422" s="75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129" t="s">
        <v>308</v>
      </c>
      <c r="AE422" s="79"/>
      <c r="AF422" s="80"/>
      <c r="AG422" s="81"/>
      <c r="AH422" s="81"/>
      <c r="AI422" s="81"/>
      <c r="AJ422" s="97"/>
      <c r="AK422" s="82"/>
      <c r="AL422" s="82"/>
      <c r="AM422" s="82"/>
      <c r="AN422" s="82"/>
      <c r="AO422" s="82"/>
      <c r="AP422" s="45"/>
      <c r="AQ422" s="82"/>
      <c r="AR422" s="82"/>
      <c r="AS422" s="45"/>
      <c r="AT422" s="90"/>
      <c r="AU422" s="90"/>
      <c r="AV422" s="90"/>
      <c r="AW422" s="90"/>
      <c r="AX422" s="90"/>
      <c r="AY422" s="82"/>
      <c r="AZ422" s="90"/>
      <c r="BA422" s="90"/>
      <c r="BB422" s="82"/>
      <c r="BC422" s="90"/>
      <c r="BD422" s="90"/>
      <c r="BE422" s="82"/>
      <c r="BF422" s="90"/>
      <c r="BG422" s="82"/>
      <c r="BH422" s="90"/>
      <c r="BI422" s="82"/>
      <c r="BJ422" s="80"/>
    </row>
    <row r="423" spans="1:62" ht="36">
      <c r="A423" s="75"/>
      <c r="B423" s="75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9" t="s">
        <v>87</v>
      </c>
      <c r="AE423" s="79"/>
      <c r="AF423" s="80"/>
      <c r="AG423" s="81"/>
      <c r="AH423" s="81"/>
      <c r="AI423" s="81"/>
      <c r="AJ423" s="97"/>
      <c r="AK423" s="82"/>
      <c r="AL423" s="82"/>
      <c r="AM423" s="82"/>
      <c r="AN423" s="82"/>
      <c r="AO423" s="82"/>
      <c r="AP423" s="45"/>
      <c r="AQ423" s="82"/>
      <c r="AR423" s="82"/>
      <c r="AS423" s="45"/>
      <c r="AT423" s="90"/>
      <c r="AU423" s="90"/>
      <c r="AV423" s="90"/>
      <c r="AW423" s="90"/>
      <c r="AX423" s="90"/>
      <c r="AY423" s="82"/>
      <c r="AZ423" s="90"/>
      <c r="BA423" s="90"/>
      <c r="BB423" s="82"/>
      <c r="BC423" s="90"/>
      <c r="BD423" s="90"/>
      <c r="BE423" s="82"/>
      <c r="BF423" s="90"/>
      <c r="BG423" s="82"/>
      <c r="BH423" s="90"/>
      <c r="BI423" s="82"/>
      <c r="BJ423" s="80"/>
    </row>
    <row r="424" spans="1:62" ht="79.5">
      <c r="A424" s="75"/>
      <c r="B424" s="75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129" t="s">
        <v>476</v>
      </c>
      <c r="AE424" s="46" t="s">
        <v>479</v>
      </c>
      <c r="AF424" s="80"/>
      <c r="AG424" s="81"/>
      <c r="AH424" s="81"/>
      <c r="AI424" s="81"/>
      <c r="AJ424" s="97"/>
      <c r="AK424" s="82"/>
      <c r="AL424" s="82">
        <f t="shared" si="16"/>
        <v>0</v>
      </c>
      <c r="AM424" s="82"/>
      <c r="AN424" s="82"/>
      <c r="AO424" s="82"/>
      <c r="AP424" s="45">
        <f t="shared" si="17"/>
        <v>0</v>
      </c>
      <c r="AQ424" s="82"/>
      <c r="AR424" s="82"/>
      <c r="AS424" s="45">
        <f t="shared" si="18"/>
        <v>0</v>
      </c>
      <c r="AT424" s="90"/>
      <c r="AU424" s="90"/>
      <c r="AV424" s="90"/>
      <c r="AW424" s="90"/>
      <c r="AX424" s="90"/>
      <c r="AY424" s="82">
        <v>0</v>
      </c>
      <c r="AZ424" s="90"/>
      <c r="BA424" s="90"/>
      <c r="BB424" s="82">
        <v>0</v>
      </c>
      <c r="BC424" s="90"/>
      <c r="BD424" s="90"/>
      <c r="BE424" s="82">
        <v>0</v>
      </c>
      <c r="BF424" s="90"/>
      <c r="BG424" s="82">
        <v>0</v>
      </c>
      <c r="BH424" s="90"/>
      <c r="BI424" s="82">
        <v>0</v>
      </c>
      <c r="BJ424" s="80"/>
    </row>
    <row r="425" spans="1:62" ht="36">
      <c r="A425" s="75"/>
      <c r="B425" s="75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9" t="s">
        <v>87</v>
      </c>
      <c r="AE425" s="79" t="s">
        <v>87</v>
      </c>
      <c r="AF425" s="80"/>
      <c r="AG425" s="81"/>
      <c r="AH425" s="81"/>
      <c r="AI425" s="81"/>
      <c r="AJ425" s="97"/>
      <c r="AK425" s="82"/>
      <c r="AL425" s="82">
        <f t="shared" si="16"/>
        <v>0</v>
      </c>
      <c r="AM425" s="82"/>
      <c r="AN425" s="82"/>
      <c r="AO425" s="82"/>
      <c r="AP425" s="45">
        <f t="shared" si="17"/>
        <v>0</v>
      </c>
      <c r="AQ425" s="82"/>
      <c r="AR425" s="82"/>
      <c r="AS425" s="45">
        <f t="shared" si="18"/>
        <v>0</v>
      </c>
      <c r="AT425" s="90"/>
      <c r="AU425" s="90"/>
      <c r="AV425" s="90"/>
      <c r="AW425" s="90"/>
      <c r="AX425" s="90"/>
      <c r="AY425" s="82">
        <v>0</v>
      </c>
      <c r="AZ425" s="90"/>
      <c r="BA425" s="90"/>
      <c r="BB425" s="82">
        <v>0</v>
      </c>
      <c r="BC425" s="90"/>
      <c r="BD425" s="90"/>
      <c r="BE425" s="82">
        <v>0</v>
      </c>
      <c r="BF425" s="90"/>
      <c r="BG425" s="82">
        <v>0</v>
      </c>
      <c r="BH425" s="90"/>
      <c r="BI425" s="82">
        <v>0</v>
      </c>
      <c r="BJ425" s="80"/>
    </row>
    <row r="426" spans="1:62" ht="113.25">
      <c r="A426" s="75"/>
      <c r="B426" s="75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116" t="s">
        <v>282</v>
      </c>
      <c r="AE426" s="51" t="s">
        <v>282</v>
      </c>
      <c r="AF426" s="80"/>
      <c r="AG426" s="81"/>
      <c r="AH426" s="81"/>
      <c r="AI426" s="81"/>
      <c r="AJ426" s="97"/>
      <c r="AK426" s="82"/>
      <c r="AL426" s="82">
        <f t="shared" si="16"/>
        <v>0</v>
      </c>
      <c r="AM426" s="82"/>
      <c r="AN426" s="82"/>
      <c r="AO426" s="82"/>
      <c r="AP426" s="45">
        <f t="shared" si="17"/>
        <v>0</v>
      </c>
      <c r="AQ426" s="82"/>
      <c r="AR426" s="82"/>
      <c r="AS426" s="45">
        <f t="shared" si="18"/>
        <v>0</v>
      </c>
      <c r="AT426" s="90"/>
      <c r="AU426" s="90"/>
      <c r="AV426" s="90"/>
      <c r="AW426" s="90"/>
      <c r="AX426" s="90"/>
      <c r="AY426" s="82">
        <v>0</v>
      </c>
      <c r="AZ426" s="90"/>
      <c r="BA426" s="90"/>
      <c r="BB426" s="82">
        <v>0</v>
      </c>
      <c r="BC426" s="90"/>
      <c r="BD426" s="90"/>
      <c r="BE426" s="82">
        <v>0</v>
      </c>
      <c r="BF426" s="90"/>
      <c r="BG426" s="82">
        <v>0</v>
      </c>
      <c r="BH426" s="90"/>
      <c r="BI426" s="82">
        <v>0</v>
      </c>
      <c r="BJ426" s="80"/>
    </row>
    <row r="427" spans="1:62" ht="68.25">
      <c r="A427" s="75"/>
      <c r="B427" s="75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110" t="s">
        <v>128</v>
      </c>
      <c r="AE427" s="46" t="s">
        <v>20</v>
      </c>
      <c r="AF427" s="80"/>
      <c r="AG427" s="81"/>
      <c r="AH427" s="81"/>
      <c r="AI427" s="81"/>
      <c r="AJ427" s="97"/>
      <c r="AK427" s="82"/>
      <c r="AL427" s="82">
        <f t="shared" si="16"/>
        <v>0</v>
      </c>
      <c r="AM427" s="82"/>
      <c r="AN427" s="82"/>
      <c r="AO427" s="82"/>
      <c r="AP427" s="45">
        <f t="shared" si="17"/>
        <v>0</v>
      </c>
      <c r="AQ427" s="82"/>
      <c r="AR427" s="82"/>
      <c r="AS427" s="45">
        <f t="shared" si="18"/>
        <v>0</v>
      </c>
      <c r="AT427" s="90"/>
      <c r="AU427" s="90"/>
      <c r="AV427" s="90"/>
      <c r="AW427" s="90"/>
      <c r="AX427" s="90"/>
      <c r="AY427" s="82">
        <v>0</v>
      </c>
      <c r="AZ427" s="90"/>
      <c r="BA427" s="90"/>
      <c r="BB427" s="82">
        <v>0</v>
      </c>
      <c r="BC427" s="90"/>
      <c r="BD427" s="90"/>
      <c r="BE427" s="82">
        <v>0</v>
      </c>
      <c r="BF427" s="90"/>
      <c r="BG427" s="82">
        <v>0</v>
      </c>
      <c r="BH427" s="90"/>
      <c r="BI427" s="82">
        <v>0</v>
      </c>
      <c r="BJ427" s="80"/>
    </row>
    <row r="428" spans="1:62" ht="36">
      <c r="A428" s="75"/>
      <c r="B428" s="75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9" t="s">
        <v>87</v>
      </c>
      <c r="AE428" s="79" t="s">
        <v>87</v>
      </c>
      <c r="AF428" s="80"/>
      <c r="AG428" s="81"/>
      <c r="AH428" s="81"/>
      <c r="AI428" s="81"/>
      <c r="AJ428" s="97"/>
      <c r="AK428" s="82"/>
      <c r="AL428" s="82">
        <f t="shared" si="16"/>
        <v>0</v>
      </c>
      <c r="AM428" s="82"/>
      <c r="AN428" s="82"/>
      <c r="AO428" s="82"/>
      <c r="AP428" s="45">
        <f t="shared" si="17"/>
        <v>0</v>
      </c>
      <c r="AQ428" s="82"/>
      <c r="AR428" s="82"/>
      <c r="AS428" s="45">
        <f t="shared" si="18"/>
        <v>0</v>
      </c>
      <c r="AT428" s="90"/>
      <c r="AU428" s="90"/>
      <c r="AV428" s="90"/>
      <c r="AW428" s="90"/>
      <c r="AX428" s="90"/>
      <c r="AY428" s="82">
        <v>0</v>
      </c>
      <c r="AZ428" s="90"/>
      <c r="BA428" s="90"/>
      <c r="BB428" s="82">
        <v>0</v>
      </c>
      <c r="BC428" s="90"/>
      <c r="BD428" s="90"/>
      <c r="BE428" s="82">
        <v>0</v>
      </c>
      <c r="BF428" s="90"/>
      <c r="BG428" s="82">
        <v>0</v>
      </c>
      <c r="BH428" s="90"/>
      <c r="BI428" s="82">
        <v>0</v>
      </c>
      <c r="BJ428" s="80"/>
    </row>
    <row r="429" spans="1:62">
      <c r="A429" s="75"/>
      <c r="B429" s="75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46" t="s">
        <v>479</v>
      </c>
      <c r="AE429" s="46" t="s">
        <v>479</v>
      </c>
      <c r="AF429" s="80"/>
      <c r="AG429" s="81"/>
      <c r="AH429" s="81"/>
      <c r="AI429" s="81"/>
      <c r="AJ429" s="97"/>
      <c r="AK429" s="82"/>
      <c r="AL429" s="82">
        <f t="shared" si="16"/>
        <v>0</v>
      </c>
      <c r="AM429" s="82"/>
      <c r="AN429" s="82"/>
      <c r="AO429" s="82"/>
      <c r="AP429" s="45">
        <f t="shared" si="17"/>
        <v>0</v>
      </c>
      <c r="AQ429" s="82"/>
      <c r="AR429" s="82"/>
      <c r="AS429" s="45">
        <f t="shared" si="18"/>
        <v>0</v>
      </c>
      <c r="AT429" s="90"/>
      <c r="AU429" s="90"/>
      <c r="AV429" s="90"/>
      <c r="AW429" s="90"/>
      <c r="AX429" s="90"/>
      <c r="AY429" s="82">
        <v>0</v>
      </c>
      <c r="AZ429" s="90"/>
      <c r="BA429" s="90"/>
      <c r="BB429" s="82">
        <v>0</v>
      </c>
      <c r="BC429" s="90"/>
      <c r="BD429" s="90"/>
      <c r="BE429" s="82">
        <v>0</v>
      </c>
      <c r="BF429" s="90"/>
      <c r="BG429" s="82">
        <v>0</v>
      </c>
      <c r="BH429" s="90"/>
      <c r="BI429" s="82">
        <v>0</v>
      </c>
      <c r="BJ429" s="80"/>
    </row>
    <row r="430" spans="1:62" ht="36">
      <c r="A430" s="75"/>
      <c r="B430" s="75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9" t="s">
        <v>87</v>
      </c>
      <c r="AE430" s="79" t="s">
        <v>87</v>
      </c>
      <c r="AF430" s="80"/>
      <c r="AG430" s="81"/>
      <c r="AH430" s="81"/>
      <c r="AI430" s="81"/>
      <c r="AJ430" s="97"/>
      <c r="AK430" s="82"/>
      <c r="AL430" s="82">
        <f t="shared" si="16"/>
        <v>0</v>
      </c>
      <c r="AM430" s="82"/>
      <c r="AN430" s="82"/>
      <c r="AO430" s="82"/>
      <c r="AP430" s="45">
        <f t="shared" si="17"/>
        <v>0</v>
      </c>
      <c r="AQ430" s="82"/>
      <c r="AR430" s="82"/>
      <c r="AS430" s="45">
        <f t="shared" si="18"/>
        <v>0</v>
      </c>
      <c r="AT430" s="90"/>
      <c r="AU430" s="90"/>
      <c r="AV430" s="90"/>
      <c r="AW430" s="90"/>
      <c r="AX430" s="90"/>
      <c r="AY430" s="82">
        <v>0</v>
      </c>
      <c r="AZ430" s="90"/>
      <c r="BA430" s="90"/>
      <c r="BB430" s="82">
        <v>0</v>
      </c>
      <c r="BC430" s="90"/>
      <c r="BD430" s="90"/>
      <c r="BE430" s="82">
        <v>0</v>
      </c>
      <c r="BF430" s="90"/>
      <c r="BG430" s="82">
        <v>0</v>
      </c>
      <c r="BH430" s="90"/>
      <c r="BI430" s="82">
        <v>0</v>
      </c>
      <c r="BJ430" s="80"/>
    </row>
    <row r="431" spans="1:62" ht="64.5">
      <c r="A431" s="75"/>
      <c r="B431" s="75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105" t="s">
        <v>283</v>
      </c>
      <c r="AE431" s="44" t="s">
        <v>283</v>
      </c>
      <c r="AF431" s="80"/>
      <c r="AG431" s="83"/>
      <c r="AH431" s="83"/>
      <c r="AI431" s="83"/>
      <c r="AJ431" s="98"/>
      <c r="AK431" s="83"/>
      <c r="AL431" s="83">
        <f t="shared" si="16"/>
        <v>0</v>
      </c>
      <c r="AM431" s="83"/>
      <c r="AN431" s="83"/>
      <c r="AO431" s="83"/>
      <c r="AP431" s="45">
        <f t="shared" si="17"/>
        <v>0</v>
      </c>
      <c r="AQ431" s="83"/>
      <c r="AR431" s="83"/>
      <c r="AS431" s="45">
        <f t="shared" si="18"/>
        <v>0</v>
      </c>
      <c r="AT431" s="90"/>
      <c r="AU431" s="90"/>
      <c r="AV431" s="90"/>
      <c r="AW431" s="90"/>
      <c r="AX431" s="90"/>
      <c r="AY431" s="83">
        <v>0</v>
      </c>
      <c r="AZ431" s="90"/>
      <c r="BA431" s="90"/>
      <c r="BB431" s="83">
        <v>0</v>
      </c>
      <c r="BC431" s="90"/>
      <c r="BD431" s="90"/>
      <c r="BE431" s="83">
        <v>0</v>
      </c>
      <c r="BF431" s="90"/>
      <c r="BG431" s="83">
        <v>0</v>
      </c>
      <c r="BH431" s="90"/>
      <c r="BI431" s="83">
        <v>0</v>
      </c>
      <c r="BJ431" s="80"/>
    </row>
    <row r="432" spans="1:62" ht="34.5">
      <c r="A432" s="75"/>
      <c r="B432" s="75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110" t="s">
        <v>465</v>
      </c>
      <c r="AE432" s="46" t="s">
        <v>20</v>
      </c>
      <c r="AF432" s="80"/>
      <c r="AG432" s="83"/>
      <c r="AH432" s="83"/>
      <c r="AI432" s="83"/>
      <c r="AJ432" s="98"/>
      <c r="AK432" s="83"/>
      <c r="AL432" s="83">
        <f t="shared" si="16"/>
        <v>0</v>
      </c>
      <c r="AM432" s="83"/>
      <c r="AN432" s="83"/>
      <c r="AO432" s="83"/>
      <c r="AP432" s="45">
        <f t="shared" si="17"/>
        <v>0</v>
      </c>
      <c r="AQ432" s="83"/>
      <c r="AR432" s="83"/>
      <c r="AS432" s="45">
        <f t="shared" si="18"/>
        <v>0</v>
      </c>
      <c r="AT432" s="90"/>
      <c r="AU432" s="90"/>
      <c r="AV432" s="90"/>
      <c r="AW432" s="90"/>
      <c r="AX432" s="90"/>
      <c r="AY432" s="83">
        <v>0</v>
      </c>
      <c r="AZ432" s="90"/>
      <c r="BA432" s="90"/>
      <c r="BB432" s="83">
        <v>0</v>
      </c>
      <c r="BC432" s="90"/>
      <c r="BD432" s="90"/>
      <c r="BE432" s="83">
        <v>0</v>
      </c>
      <c r="BF432" s="90"/>
      <c r="BG432" s="83">
        <v>0</v>
      </c>
      <c r="BH432" s="90"/>
      <c r="BI432" s="83">
        <v>0</v>
      </c>
      <c r="BJ432" s="80"/>
    </row>
    <row r="433" spans="1:62">
      <c r="A433" s="75"/>
      <c r="B433" s="75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46" t="s">
        <v>20</v>
      </c>
      <c r="AE433" s="46" t="s">
        <v>20</v>
      </c>
      <c r="AF433" s="80"/>
      <c r="AG433" s="83"/>
      <c r="AH433" s="83"/>
      <c r="AI433" s="83"/>
      <c r="AJ433" s="98"/>
      <c r="AK433" s="83"/>
      <c r="AL433" s="83">
        <f t="shared" si="16"/>
        <v>0</v>
      </c>
      <c r="AM433" s="83"/>
      <c r="AN433" s="83"/>
      <c r="AO433" s="83"/>
      <c r="AP433" s="45">
        <f t="shared" si="17"/>
        <v>0</v>
      </c>
      <c r="AQ433" s="83"/>
      <c r="AR433" s="83"/>
      <c r="AS433" s="45">
        <f t="shared" si="18"/>
        <v>0</v>
      </c>
      <c r="AT433" s="90"/>
      <c r="AU433" s="90"/>
      <c r="AV433" s="90"/>
      <c r="AW433" s="90"/>
      <c r="AX433" s="90"/>
      <c r="AY433" s="83">
        <v>0</v>
      </c>
      <c r="AZ433" s="90"/>
      <c r="BA433" s="90"/>
      <c r="BB433" s="83">
        <v>0</v>
      </c>
      <c r="BC433" s="90"/>
      <c r="BD433" s="90"/>
      <c r="BE433" s="83">
        <v>0</v>
      </c>
      <c r="BF433" s="90"/>
      <c r="BG433" s="83">
        <v>0</v>
      </c>
      <c r="BH433" s="90"/>
      <c r="BI433" s="83">
        <v>0</v>
      </c>
      <c r="BJ433" s="80"/>
    </row>
    <row r="434" spans="1:62" ht="90.75">
      <c r="A434" s="75"/>
      <c r="B434" s="75"/>
      <c r="C434" s="76">
        <v>0</v>
      </c>
      <c r="D434" s="76">
        <v>7</v>
      </c>
      <c r="E434" s="76">
        <v>5</v>
      </c>
      <c r="F434" s="76">
        <v>0</v>
      </c>
      <c r="G434" s="76">
        <v>7</v>
      </c>
      <c r="H434" s="76">
        <v>0</v>
      </c>
      <c r="I434" s="76">
        <v>3</v>
      </c>
      <c r="J434" s="76">
        <v>0</v>
      </c>
      <c r="K434" s="76">
        <v>2</v>
      </c>
      <c r="L434" s="85" t="s">
        <v>184</v>
      </c>
      <c r="M434" s="76">
        <v>2</v>
      </c>
      <c r="N434" s="76">
        <v>0</v>
      </c>
      <c r="O434" s="76">
        <v>0</v>
      </c>
      <c r="P434" s="76">
        <v>0</v>
      </c>
      <c r="Q434" s="76">
        <v>6</v>
      </c>
      <c r="R434" s="76">
        <v>1</v>
      </c>
      <c r="S434" s="76">
        <v>1</v>
      </c>
      <c r="T434" s="77">
        <v>2</v>
      </c>
      <c r="U434" s="77">
        <v>4</v>
      </c>
      <c r="V434" s="77">
        <v>1</v>
      </c>
      <c r="W434" s="77"/>
      <c r="X434" s="77"/>
      <c r="Y434" s="77"/>
      <c r="Z434" s="77"/>
      <c r="AA434" s="77"/>
      <c r="AB434" s="77"/>
      <c r="AC434" s="77"/>
      <c r="AD434" s="102" t="s">
        <v>129</v>
      </c>
      <c r="AE434" s="44" t="s">
        <v>284</v>
      </c>
      <c r="AF434" s="80"/>
      <c r="AG434" s="83">
        <v>876240.4</v>
      </c>
      <c r="AH434" s="83">
        <v>745921.1</v>
      </c>
      <c r="AI434" s="83">
        <v>743827</v>
      </c>
      <c r="AJ434" s="98">
        <v>770307</v>
      </c>
      <c r="AK434" s="83"/>
      <c r="AL434" s="83">
        <f t="shared" si="16"/>
        <v>770307</v>
      </c>
      <c r="AM434" s="83"/>
      <c r="AN434" s="83">
        <v>168772</v>
      </c>
      <c r="AO434" s="83"/>
      <c r="AP434" s="45">
        <f t="shared" si="17"/>
        <v>168772</v>
      </c>
      <c r="AQ434" s="83"/>
      <c r="AR434" s="89" t="s">
        <v>225</v>
      </c>
      <c r="AS434" s="45">
        <f t="shared" si="18"/>
        <v>939079</v>
      </c>
      <c r="AT434" s="90"/>
      <c r="AU434" s="90"/>
      <c r="AV434" s="90"/>
      <c r="AW434" s="90"/>
      <c r="AX434" s="90"/>
      <c r="AY434" s="83">
        <v>770307</v>
      </c>
      <c r="AZ434" s="90"/>
      <c r="BA434" s="90"/>
      <c r="BB434" s="83">
        <v>770307</v>
      </c>
      <c r="BC434" s="90"/>
      <c r="BD434" s="90"/>
      <c r="BE434" s="83">
        <v>770307</v>
      </c>
      <c r="BF434" s="90"/>
      <c r="BG434" s="83">
        <v>770307</v>
      </c>
      <c r="BH434" s="90"/>
      <c r="BI434" s="83">
        <v>770307</v>
      </c>
      <c r="BJ434" s="80"/>
    </row>
    <row r="435" spans="1:62" ht="57">
      <c r="A435" s="75"/>
      <c r="B435" s="75"/>
      <c r="C435" s="76"/>
      <c r="D435" s="76"/>
      <c r="E435" s="76"/>
      <c r="F435" s="76"/>
      <c r="G435" s="76"/>
      <c r="H435" s="76"/>
      <c r="I435" s="76"/>
      <c r="J435" s="76"/>
      <c r="K435" s="76"/>
      <c r="L435" s="85"/>
      <c r="M435" s="76"/>
      <c r="N435" s="76"/>
      <c r="O435" s="76"/>
      <c r="P435" s="76"/>
      <c r="Q435" s="76"/>
      <c r="R435" s="76"/>
      <c r="S435" s="76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106" t="s">
        <v>363</v>
      </c>
      <c r="AE435" s="53"/>
      <c r="AF435" s="80"/>
      <c r="AG435" s="83"/>
      <c r="AH435" s="83"/>
      <c r="AI435" s="83"/>
      <c r="AJ435" s="98"/>
      <c r="AK435" s="83"/>
      <c r="AL435" s="83"/>
      <c r="AM435" s="83"/>
      <c r="AN435" s="83"/>
      <c r="AO435" s="83"/>
      <c r="AP435" s="45"/>
      <c r="AQ435" s="83"/>
      <c r="AR435" s="89"/>
      <c r="AS435" s="45"/>
      <c r="AT435" s="90"/>
      <c r="AU435" s="90"/>
      <c r="AV435" s="90"/>
      <c r="AW435" s="90"/>
      <c r="AX435" s="90"/>
      <c r="AY435" s="83"/>
      <c r="AZ435" s="90"/>
      <c r="BA435" s="90"/>
      <c r="BB435" s="83"/>
      <c r="BC435" s="90"/>
      <c r="BD435" s="90"/>
      <c r="BE435" s="83"/>
      <c r="BF435" s="90"/>
      <c r="BG435" s="83"/>
      <c r="BH435" s="90"/>
      <c r="BI435" s="83"/>
      <c r="BJ435" s="80"/>
    </row>
    <row r="436" spans="1:62" ht="45" customHeight="1">
      <c r="A436" s="75"/>
      <c r="B436" s="75"/>
      <c r="C436" s="76"/>
      <c r="D436" s="76"/>
      <c r="E436" s="76"/>
      <c r="F436" s="76"/>
      <c r="G436" s="76"/>
      <c r="H436" s="76"/>
      <c r="I436" s="76"/>
      <c r="J436" s="76"/>
      <c r="K436" s="76"/>
      <c r="L436" s="85"/>
      <c r="M436" s="76"/>
      <c r="N436" s="76"/>
      <c r="O436" s="76"/>
      <c r="P436" s="76"/>
      <c r="Q436" s="76"/>
      <c r="R436" s="76"/>
      <c r="S436" s="76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9" t="s">
        <v>87</v>
      </c>
      <c r="AE436" s="53"/>
      <c r="AF436" s="80"/>
      <c r="AG436" s="83"/>
      <c r="AH436" s="83"/>
      <c r="AI436" s="83"/>
      <c r="AJ436" s="98"/>
      <c r="AK436" s="83"/>
      <c r="AL436" s="83"/>
      <c r="AM436" s="83"/>
      <c r="AN436" s="83"/>
      <c r="AO436" s="83"/>
      <c r="AP436" s="45"/>
      <c r="AQ436" s="83"/>
      <c r="AR436" s="89"/>
      <c r="AS436" s="45"/>
      <c r="AT436" s="90"/>
      <c r="AU436" s="90"/>
      <c r="AV436" s="90"/>
      <c r="AW436" s="90"/>
      <c r="AX436" s="90"/>
      <c r="AY436" s="83"/>
      <c r="AZ436" s="90"/>
      <c r="BA436" s="90"/>
      <c r="BB436" s="83"/>
      <c r="BC436" s="90"/>
      <c r="BD436" s="90"/>
      <c r="BE436" s="83"/>
      <c r="BF436" s="90"/>
      <c r="BG436" s="83"/>
      <c r="BH436" s="90"/>
      <c r="BI436" s="83"/>
      <c r="BJ436" s="80"/>
    </row>
    <row r="437" spans="1:62" ht="79.5">
      <c r="A437" s="75"/>
      <c r="B437" s="75"/>
      <c r="C437" s="76"/>
      <c r="D437" s="76"/>
      <c r="E437" s="76"/>
      <c r="F437" s="76"/>
      <c r="G437" s="76"/>
      <c r="H437" s="76"/>
      <c r="I437" s="76"/>
      <c r="J437" s="76"/>
      <c r="K437" s="76"/>
      <c r="L437" s="85"/>
      <c r="M437" s="76"/>
      <c r="N437" s="76"/>
      <c r="O437" s="76"/>
      <c r="P437" s="76"/>
      <c r="Q437" s="76"/>
      <c r="R437" s="76"/>
      <c r="S437" s="76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106" t="s">
        <v>364</v>
      </c>
      <c r="AE437" s="53"/>
      <c r="AF437" s="80"/>
      <c r="AG437" s="83"/>
      <c r="AH437" s="83"/>
      <c r="AI437" s="83"/>
      <c r="AJ437" s="98"/>
      <c r="AK437" s="83"/>
      <c r="AL437" s="83"/>
      <c r="AM437" s="83"/>
      <c r="AN437" s="83"/>
      <c r="AO437" s="83"/>
      <c r="AP437" s="45"/>
      <c r="AQ437" s="83"/>
      <c r="AR437" s="89"/>
      <c r="AS437" s="45"/>
      <c r="AT437" s="90"/>
      <c r="AU437" s="90"/>
      <c r="AV437" s="90"/>
      <c r="AW437" s="90"/>
      <c r="AX437" s="90"/>
      <c r="AY437" s="83"/>
      <c r="AZ437" s="90"/>
      <c r="BA437" s="90"/>
      <c r="BB437" s="83"/>
      <c r="BC437" s="90"/>
      <c r="BD437" s="90"/>
      <c r="BE437" s="83"/>
      <c r="BF437" s="90"/>
      <c r="BG437" s="83"/>
      <c r="BH437" s="90"/>
      <c r="BI437" s="83"/>
      <c r="BJ437" s="80"/>
    </row>
    <row r="438" spans="1:62" ht="36">
      <c r="A438" s="75"/>
      <c r="B438" s="75"/>
      <c r="C438" s="76"/>
      <c r="D438" s="76"/>
      <c r="E438" s="76"/>
      <c r="F438" s="76"/>
      <c r="G438" s="76"/>
      <c r="H438" s="76"/>
      <c r="I438" s="76"/>
      <c r="J438" s="76"/>
      <c r="K438" s="76"/>
      <c r="L438" s="85"/>
      <c r="M438" s="76"/>
      <c r="N438" s="76"/>
      <c r="O438" s="76"/>
      <c r="P438" s="76"/>
      <c r="Q438" s="76"/>
      <c r="R438" s="76"/>
      <c r="S438" s="76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9" t="s">
        <v>87</v>
      </c>
      <c r="AE438" s="53"/>
      <c r="AF438" s="80"/>
      <c r="AG438" s="83"/>
      <c r="AH438" s="83"/>
      <c r="AI438" s="83"/>
      <c r="AJ438" s="98"/>
      <c r="AK438" s="83"/>
      <c r="AL438" s="83"/>
      <c r="AM438" s="83"/>
      <c r="AN438" s="83"/>
      <c r="AO438" s="83"/>
      <c r="AP438" s="45"/>
      <c r="AQ438" s="83"/>
      <c r="AR438" s="89"/>
      <c r="AS438" s="45"/>
      <c r="AT438" s="90"/>
      <c r="AU438" s="90"/>
      <c r="AV438" s="90"/>
      <c r="AW438" s="90"/>
      <c r="AX438" s="90"/>
      <c r="AY438" s="83"/>
      <c r="AZ438" s="90"/>
      <c r="BA438" s="90"/>
      <c r="BB438" s="83"/>
      <c r="BC438" s="90"/>
      <c r="BD438" s="90"/>
      <c r="BE438" s="83"/>
      <c r="BF438" s="90"/>
      <c r="BG438" s="83"/>
      <c r="BH438" s="90"/>
      <c r="BI438" s="83"/>
      <c r="BJ438" s="80"/>
    </row>
    <row r="439" spans="1:62" ht="79.5">
      <c r="A439" s="75"/>
      <c r="B439" s="75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126" t="s">
        <v>403</v>
      </c>
      <c r="AE439" s="46" t="s">
        <v>45</v>
      </c>
      <c r="AF439" s="80"/>
      <c r="AG439" s="83"/>
      <c r="AH439" s="83"/>
      <c r="AI439" s="83"/>
      <c r="AJ439" s="98"/>
      <c r="AK439" s="83"/>
      <c r="AL439" s="83">
        <f t="shared" si="16"/>
        <v>0</v>
      </c>
      <c r="AM439" s="83"/>
      <c r="AN439" s="83"/>
      <c r="AO439" s="83"/>
      <c r="AP439" s="45">
        <f t="shared" si="17"/>
        <v>0</v>
      </c>
      <c r="AQ439" s="83"/>
      <c r="AR439" s="83"/>
      <c r="AS439" s="45">
        <f t="shared" si="18"/>
        <v>0</v>
      </c>
      <c r="AT439" s="90"/>
      <c r="AU439" s="90"/>
      <c r="AV439" s="90"/>
      <c r="AW439" s="90"/>
      <c r="AX439" s="90"/>
      <c r="AY439" s="83">
        <v>0</v>
      </c>
      <c r="AZ439" s="90"/>
      <c r="BA439" s="90"/>
      <c r="BB439" s="83">
        <v>0</v>
      </c>
      <c r="BC439" s="90"/>
      <c r="BD439" s="90"/>
      <c r="BE439" s="83">
        <v>0</v>
      </c>
      <c r="BF439" s="90"/>
      <c r="BG439" s="83">
        <v>0</v>
      </c>
      <c r="BH439" s="90"/>
      <c r="BI439" s="83">
        <v>0</v>
      </c>
      <c r="BJ439" s="80"/>
    </row>
    <row r="440" spans="1:62" ht="36">
      <c r="A440" s="75"/>
      <c r="B440" s="75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9" t="s">
        <v>87</v>
      </c>
      <c r="AE440" s="79" t="s">
        <v>87</v>
      </c>
      <c r="AF440" s="80"/>
      <c r="AG440" s="83"/>
      <c r="AH440" s="83"/>
      <c r="AI440" s="83"/>
      <c r="AJ440" s="98"/>
      <c r="AK440" s="83"/>
      <c r="AL440" s="83">
        <f t="shared" si="16"/>
        <v>0</v>
      </c>
      <c r="AM440" s="83"/>
      <c r="AN440" s="83"/>
      <c r="AO440" s="83"/>
      <c r="AP440" s="45">
        <f t="shared" si="17"/>
        <v>0</v>
      </c>
      <c r="AQ440" s="83"/>
      <c r="AR440" s="83"/>
      <c r="AS440" s="45">
        <f t="shared" si="18"/>
        <v>0</v>
      </c>
      <c r="AT440" s="90"/>
      <c r="AU440" s="90"/>
      <c r="AV440" s="90"/>
      <c r="AW440" s="90"/>
      <c r="AX440" s="90"/>
      <c r="AY440" s="83">
        <v>0</v>
      </c>
      <c r="AZ440" s="90"/>
      <c r="BA440" s="90"/>
      <c r="BB440" s="83">
        <v>0</v>
      </c>
      <c r="BC440" s="90"/>
      <c r="BD440" s="90"/>
      <c r="BE440" s="83">
        <v>0</v>
      </c>
      <c r="BF440" s="90"/>
      <c r="BG440" s="83">
        <v>0</v>
      </c>
      <c r="BH440" s="90"/>
      <c r="BI440" s="83">
        <v>0</v>
      </c>
      <c r="BJ440" s="80"/>
    </row>
    <row r="441" spans="1:62" ht="68.25">
      <c r="A441" s="75"/>
      <c r="B441" s="75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126" t="s">
        <v>404</v>
      </c>
      <c r="AE441" s="79"/>
      <c r="AF441" s="80"/>
      <c r="AG441" s="83"/>
      <c r="AH441" s="83"/>
      <c r="AI441" s="83"/>
      <c r="AJ441" s="98"/>
      <c r="AK441" s="83"/>
      <c r="AL441" s="83"/>
      <c r="AM441" s="83"/>
      <c r="AN441" s="83"/>
      <c r="AO441" s="83"/>
      <c r="AP441" s="45"/>
      <c r="AQ441" s="83"/>
      <c r="AR441" s="83"/>
      <c r="AS441" s="45"/>
      <c r="AT441" s="90"/>
      <c r="AU441" s="90"/>
      <c r="AV441" s="90"/>
      <c r="AW441" s="90"/>
      <c r="AX441" s="90"/>
      <c r="AY441" s="83"/>
      <c r="AZ441" s="90"/>
      <c r="BA441" s="90"/>
      <c r="BB441" s="83"/>
      <c r="BC441" s="90"/>
      <c r="BD441" s="90"/>
      <c r="BE441" s="83"/>
      <c r="BF441" s="90"/>
      <c r="BG441" s="83"/>
      <c r="BH441" s="90"/>
      <c r="BI441" s="83"/>
      <c r="BJ441" s="80"/>
    </row>
    <row r="442" spans="1:62" ht="36">
      <c r="A442" s="75"/>
      <c r="B442" s="75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9" t="s">
        <v>87</v>
      </c>
      <c r="AE442" s="79"/>
      <c r="AF442" s="80"/>
      <c r="AG442" s="83"/>
      <c r="AH442" s="83"/>
      <c r="AI442" s="83"/>
      <c r="AJ442" s="98"/>
      <c r="AK442" s="83"/>
      <c r="AL442" s="83"/>
      <c r="AM442" s="83"/>
      <c r="AN442" s="83"/>
      <c r="AO442" s="83"/>
      <c r="AP442" s="45"/>
      <c r="AQ442" s="83"/>
      <c r="AR442" s="83"/>
      <c r="AS442" s="45"/>
      <c r="AT442" s="90"/>
      <c r="AU442" s="90"/>
      <c r="AV442" s="90"/>
      <c r="AW442" s="90"/>
      <c r="AX442" s="90"/>
      <c r="AY442" s="83"/>
      <c r="AZ442" s="90"/>
      <c r="BA442" s="90"/>
      <c r="BB442" s="83"/>
      <c r="BC442" s="90"/>
      <c r="BD442" s="90"/>
      <c r="BE442" s="83"/>
      <c r="BF442" s="90"/>
      <c r="BG442" s="83"/>
      <c r="BH442" s="90"/>
      <c r="BI442" s="83"/>
      <c r="BJ442" s="80"/>
    </row>
    <row r="443" spans="1:62" ht="79.5">
      <c r="A443" s="75"/>
      <c r="B443" s="75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126" t="s">
        <v>539</v>
      </c>
      <c r="AE443" s="79"/>
      <c r="AF443" s="80"/>
      <c r="AG443" s="83"/>
      <c r="AH443" s="83"/>
      <c r="AI443" s="83"/>
      <c r="AJ443" s="98"/>
      <c r="AK443" s="83"/>
      <c r="AL443" s="83"/>
      <c r="AM443" s="83"/>
      <c r="AN443" s="83"/>
      <c r="AO443" s="83"/>
      <c r="AP443" s="45"/>
      <c r="AQ443" s="83"/>
      <c r="AR443" s="83"/>
      <c r="AS443" s="45"/>
      <c r="AT443" s="90"/>
      <c r="AU443" s="90"/>
      <c r="AV443" s="90"/>
      <c r="AW443" s="90"/>
      <c r="AX443" s="90"/>
      <c r="AY443" s="83"/>
      <c r="AZ443" s="90"/>
      <c r="BA443" s="90"/>
      <c r="BB443" s="83"/>
      <c r="BC443" s="90"/>
      <c r="BD443" s="90"/>
      <c r="BE443" s="83"/>
      <c r="BF443" s="90"/>
      <c r="BG443" s="83"/>
      <c r="BH443" s="90"/>
      <c r="BI443" s="83"/>
      <c r="BJ443" s="80"/>
    </row>
    <row r="444" spans="1:62" ht="36">
      <c r="A444" s="75"/>
      <c r="B444" s="75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9" t="s">
        <v>87</v>
      </c>
      <c r="AE444" s="79"/>
      <c r="AF444" s="80"/>
      <c r="AG444" s="83"/>
      <c r="AH444" s="83"/>
      <c r="AI444" s="83"/>
      <c r="AJ444" s="98"/>
      <c r="AK444" s="83"/>
      <c r="AL444" s="83"/>
      <c r="AM444" s="83"/>
      <c r="AN444" s="83"/>
      <c r="AO444" s="83"/>
      <c r="AP444" s="45"/>
      <c r="AQ444" s="83"/>
      <c r="AR444" s="83"/>
      <c r="AS444" s="45"/>
      <c r="AT444" s="90"/>
      <c r="AU444" s="90"/>
      <c r="AV444" s="90"/>
      <c r="AW444" s="90"/>
      <c r="AX444" s="90"/>
      <c r="AY444" s="83"/>
      <c r="AZ444" s="90"/>
      <c r="BA444" s="90"/>
      <c r="BB444" s="83"/>
      <c r="BC444" s="90"/>
      <c r="BD444" s="90"/>
      <c r="BE444" s="83"/>
      <c r="BF444" s="90"/>
      <c r="BG444" s="83"/>
      <c r="BH444" s="90"/>
      <c r="BI444" s="83"/>
      <c r="BJ444" s="80"/>
    </row>
    <row r="445" spans="1:62" ht="79.5">
      <c r="A445" s="75"/>
      <c r="B445" s="75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129" t="s">
        <v>241</v>
      </c>
      <c r="AE445" s="79"/>
      <c r="AF445" s="80"/>
      <c r="AG445" s="83"/>
      <c r="AH445" s="83"/>
      <c r="AI445" s="83"/>
      <c r="AJ445" s="98"/>
      <c r="AK445" s="83"/>
      <c r="AL445" s="83"/>
      <c r="AM445" s="83"/>
      <c r="AN445" s="83"/>
      <c r="AO445" s="83"/>
      <c r="AP445" s="45"/>
      <c r="AQ445" s="83"/>
      <c r="AR445" s="83"/>
      <c r="AS445" s="45"/>
      <c r="AT445" s="90"/>
      <c r="AU445" s="90"/>
      <c r="AV445" s="90"/>
      <c r="AW445" s="90"/>
      <c r="AX445" s="90"/>
      <c r="AY445" s="83"/>
      <c r="AZ445" s="90"/>
      <c r="BA445" s="90"/>
      <c r="BB445" s="83"/>
      <c r="BC445" s="90"/>
      <c r="BD445" s="90"/>
      <c r="BE445" s="83"/>
      <c r="BF445" s="90"/>
      <c r="BG445" s="83"/>
      <c r="BH445" s="90"/>
      <c r="BI445" s="83"/>
      <c r="BJ445" s="80"/>
    </row>
    <row r="446" spans="1:62" ht="36">
      <c r="A446" s="75"/>
      <c r="B446" s="75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9" t="s">
        <v>87</v>
      </c>
      <c r="AE446" s="79"/>
      <c r="AF446" s="80"/>
      <c r="AG446" s="83"/>
      <c r="AH446" s="83"/>
      <c r="AI446" s="83"/>
      <c r="AJ446" s="98"/>
      <c r="AK446" s="83"/>
      <c r="AL446" s="83"/>
      <c r="AM446" s="83"/>
      <c r="AN446" s="83"/>
      <c r="AO446" s="83"/>
      <c r="AP446" s="45"/>
      <c r="AQ446" s="83"/>
      <c r="AR446" s="83"/>
      <c r="AS446" s="45"/>
      <c r="AT446" s="90"/>
      <c r="AU446" s="90"/>
      <c r="AV446" s="90"/>
      <c r="AW446" s="90"/>
      <c r="AX446" s="90"/>
      <c r="AY446" s="83"/>
      <c r="AZ446" s="90"/>
      <c r="BA446" s="90"/>
      <c r="BB446" s="83"/>
      <c r="BC446" s="90"/>
      <c r="BD446" s="90"/>
      <c r="BE446" s="83"/>
      <c r="BF446" s="90"/>
      <c r="BG446" s="83"/>
      <c r="BH446" s="90"/>
      <c r="BI446" s="83"/>
      <c r="BJ446" s="80"/>
    </row>
    <row r="447" spans="1:62" ht="90.75">
      <c r="A447" s="75"/>
      <c r="B447" s="75"/>
      <c r="C447" s="76">
        <v>0</v>
      </c>
      <c r="D447" s="76">
        <v>7</v>
      </c>
      <c r="E447" s="76">
        <v>5</v>
      </c>
      <c r="F447" s="76">
        <v>0</v>
      </c>
      <c r="G447" s="76">
        <v>7</v>
      </c>
      <c r="H447" s="76">
        <v>0</v>
      </c>
      <c r="I447" s="76">
        <v>4</v>
      </c>
      <c r="J447" s="76">
        <v>0</v>
      </c>
      <c r="K447" s="76">
        <v>2</v>
      </c>
      <c r="L447" s="85" t="s">
        <v>184</v>
      </c>
      <c r="M447" s="76">
        <v>2</v>
      </c>
      <c r="N447" s="76">
        <v>0</v>
      </c>
      <c r="O447" s="76">
        <v>0</v>
      </c>
      <c r="P447" s="76">
        <v>0</v>
      </c>
      <c r="Q447" s="76">
        <v>6</v>
      </c>
      <c r="R447" s="76">
        <v>1</v>
      </c>
      <c r="S447" s="76">
        <v>1</v>
      </c>
      <c r="T447" s="77">
        <v>2</v>
      </c>
      <c r="U447" s="77">
        <v>4</v>
      </c>
      <c r="V447" s="77">
        <v>1</v>
      </c>
      <c r="W447" s="77"/>
      <c r="X447" s="77"/>
      <c r="Y447" s="77"/>
      <c r="Z447" s="77"/>
      <c r="AA447" s="77"/>
      <c r="AB447" s="77"/>
      <c r="AC447" s="77"/>
      <c r="AD447" s="102" t="s">
        <v>341</v>
      </c>
      <c r="AE447" s="44" t="s">
        <v>285</v>
      </c>
      <c r="AF447" s="80"/>
      <c r="AG447" s="83">
        <v>209557.2</v>
      </c>
      <c r="AH447" s="83">
        <v>682295.5</v>
      </c>
      <c r="AI447" s="83">
        <v>583110.1</v>
      </c>
      <c r="AJ447" s="98">
        <f>655370.1+0.3</f>
        <v>655370.4</v>
      </c>
      <c r="AK447" s="83"/>
      <c r="AL447" s="83">
        <f t="shared" si="16"/>
        <v>655370.4</v>
      </c>
      <c r="AM447" s="83"/>
      <c r="AN447" s="83">
        <v>167422</v>
      </c>
      <c r="AO447" s="83"/>
      <c r="AP447" s="45">
        <f t="shared" si="17"/>
        <v>167422</v>
      </c>
      <c r="AQ447" s="83"/>
      <c r="AR447" s="89" t="s">
        <v>226</v>
      </c>
      <c r="AS447" s="45">
        <f t="shared" si="18"/>
        <v>822792.4</v>
      </c>
      <c r="AT447" s="90"/>
      <c r="AU447" s="90"/>
      <c r="AV447" s="90"/>
      <c r="AW447" s="90"/>
      <c r="AX447" s="90"/>
      <c r="AY447" s="83">
        <v>655370.4</v>
      </c>
      <c r="AZ447" s="90"/>
      <c r="BA447" s="90"/>
      <c r="BB447" s="83">
        <v>655370.4</v>
      </c>
      <c r="BC447" s="90"/>
      <c r="BD447" s="90"/>
      <c r="BE447" s="83">
        <v>655370.4</v>
      </c>
      <c r="BF447" s="90"/>
      <c r="BG447" s="83">
        <v>655370.4</v>
      </c>
      <c r="BH447" s="90"/>
      <c r="BI447" s="83">
        <v>655370.4</v>
      </c>
      <c r="BJ447" s="80"/>
    </row>
    <row r="448" spans="1:62" ht="68.25">
      <c r="A448" s="75"/>
      <c r="B448" s="75"/>
      <c r="C448" s="76"/>
      <c r="D448" s="76"/>
      <c r="E448" s="76"/>
      <c r="F448" s="76"/>
      <c r="G448" s="76"/>
      <c r="H448" s="76"/>
      <c r="I448" s="76"/>
      <c r="J448" s="76"/>
      <c r="K448" s="76"/>
      <c r="L448" s="85"/>
      <c r="M448" s="76"/>
      <c r="N448" s="76"/>
      <c r="O448" s="76"/>
      <c r="P448" s="76"/>
      <c r="Q448" s="76"/>
      <c r="R448" s="76"/>
      <c r="S448" s="76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106" t="s">
        <v>242</v>
      </c>
      <c r="AE448" s="53"/>
      <c r="AF448" s="80"/>
      <c r="AG448" s="83"/>
      <c r="AH448" s="83"/>
      <c r="AI448" s="83"/>
      <c r="AJ448" s="98"/>
      <c r="AK448" s="83"/>
      <c r="AL448" s="83"/>
      <c r="AM448" s="83"/>
      <c r="AN448" s="83"/>
      <c r="AO448" s="83"/>
      <c r="AP448" s="45"/>
      <c r="AQ448" s="83"/>
      <c r="AR448" s="89"/>
      <c r="AS448" s="45"/>
      <c r="AT448" s="90"/>
      <c r="AU448" s="90"/>
      <c r="AV448" s="90"/>
      <c r="AW448" s="90"/>
      <c r="AX448" s="90"/>
      <c r="AY448" s="83"/>
      <c r="AZ448" s="90"/>
      <c r="BA448" s="90"/>
      <c r="BB448" s="83"/>
      <c r="BC448" s="90"/>
      <c r="BD448" s="90"/>
      <c r="BE448" s="83"/>
      <c r="BF448" s="90"/>
      <c r="BG448" s="83"/>
      <c r="BH448" s="90"/>
      <c r="BI448" s="83"/>
      <c r="BJ448" s="80"/>
    </row>
    <row r="449" spans="1:62" ht="36">
      <c r="A449" s="75"/>
      <c r="B449" s="75"/>
      <c r="C449" s="76"/>
      <c r="D449" s="76"/>
      <c r="E449" s="76"/>
      <c r="F449" s="76"/>
      <c r="G449" s="76"/>
      <c r="H449" s="76"/>
      <c r="I449" s="76"/>
      <c r="J449" s="76"/>
      <c r="K449" s="76"/>
      <c r="L449" s="85"/>
      <c r="M449" s="76"/>
      <c r="N449" s="76"/>
      <c r="O449" s="76"/>
      <c r="P449" s="76"/>
      <c r="Q449" s="76"/>
      <c r="R449" s="76"/>
      <c r="S449" s="76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9" t="s">
        <v>87</v>
      </c>
      <c r="AE449" s="53"/>
      <c r="AF449" s="80"/>
      <c r="AG449" s="83"/>
      <c r="AH449" s="83"/>
      <c r="AI449" s="83"/>
      <c r="AJ449" s="98"/>
      <c r="AK449" s="83"/>
      <c r="AL449" s="83"/>
      <c r="AM449" s="83"/>
      <c r="AN449" s="83"/>
      <c r="AO449" s="83"/>
      <c r="AP449" s="45"/>
      <c r="AQ449" s="83"/>
      <c r="AR449" s="89"/>
      <c r="AS449" s="45"/>
      <c r="AT449" s="90"/>
      <c r="AU449" s="90"/>
      <c r="AV449" s="90"/>
      <c r="AW449" s="90"/>
      <c r="AX449" s="90"/>
      <c r="AY449" s="83"/>
      <c r="AZ449" s="90"/>
      <c r="BA449" s="90"/>
      <c r="BB449" s="83"/>
      <c r="BC449" s="90"/>
      <c r="BD449" s="90"/>
      <c r="BE449" s="83"/>
      <c r="BF449" s="90"/>
      <c r="BG449" s="83"/>
      <c r="BH449" s="90"/>
      <c r="BI449" s="83"/>
      <c r="BJ449" s="80"/>
    </row>
    <row r="450" spans="1:62" ht="102">
      <c r="A450" s="75"/>
      <c r="B450" s="75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107" t="s">
        <v>342</v>
      </c>
      <c r="AE450" s="46" t="s">
        <v>20</v>
      </c>
      <c r="AF450" s="80"/>
      <c r="AG450" s="83"/>
      <c r="AH450" s="83"/>
      <c r="AI450" s="83"/>
      <c r="AJ450" s="98"/>
      <c r="AK450" s="83"/>
      <c r="AL450" s="83">
        <f t="shared" si="16"/>
        <v>0</v>
      </c>
      <c r="AM450" s="83"/>
      <c r="AN450" s="83"/>
      <c r="AO450" s="83"/>
      <c r="AP450" s="45">
        <f t="shared" si="17"/>
        <v>0</v>
      </c>
      <c r="AQ450" s="83"/>
      <c r="AR450" s="83"/>
      <c r="AS450" s="45">
        <f t="shared" si="18"/>
        <v>0</v>
      </c>
      <c r="AT450" s="90"/>
      <c r="AU450" s="90"/>
      <c r="AV450" s="90"/>
      <c r="AW450" s="90"/>
      <c r="AX450" s="90"/>
      <c r="AY450" s="83">
        <v>0</v>
      </c>
      <c r="AZ450" s="90"/>
      <c r="BA450" s="90"/>
      <c r="BB450" s="83">
        <v>0</v>
      </c>
      <c r="BC450" s="90"/>
      <c r="BD450" s="90"/>
      <c r="BE450" s="83">
        <v>0</v>
      </c>
      <c r="BF450" s="90"/>
      <c r="BG450" s="83">
        <v>0</v>
      </c>
      <c r="BH450" s="90"/>
      <c r="BI450" s="83">
        <v>0</v>
      </c>
      <c r="BJ450" s="80"/>
    </row>
    <row r="451" spans="1:62" ht="36">
      <c r="A451" s="75"/>
      <c r="B451" s="75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9" t="s">
        <v>87</v>
      </c>
      <c r="AE451" s="79" t="s">
        <v>87</v>
      </c>
      <c r="AF451" s="80"/>
      <c r="AG451" s="83"/>
      <c r="AH451" s="83"/>
      <c r="AI451" s="83"/>
      <c r="AJ451" s="98"/>
      <c r="AK451" s="83"/>
      <c r="AL451" s="83">
        <f t="shared" si="16"/>
        <v>0</v>
      </c>
      <c r="AM451" s="83"/>
      <c r="AN451" s="83"/>
      <c r="AO451" s="83"/>
      <c r="AP451" s="45">
        <f t="shared" si="17"/>
        <v>0</v>
      </c>
      <c r="AQ451" s="83"/>
      <c r="AR451" s="83"/>
      <c r="AS451" s="45">
        <f t="shared" si="18"/>
        <v>0</v>
      </c>
      <c r="AT451" s="90"/>
      <c r="AU451" s="90"/>
      <c r="AV451" s="90"/>
      <c r="AW451" s="90"/>
      <c r="AX451" s="90"/>
      <c r="AY451" s="83">
        <v>0</v>
      </c>
      <c r="AZ451" s="90"/>
      <c r="BA451" s="90"/>
      <c r="BB451" s="83">
        <v>0</v>
      </c>
      <c r="BC451" s="90"/>
      <c r="BD451" s="90"/>
      <c r="BE451" s="83">
        <v>0</v>
      </c>
      <c r="BF451" s="90"/>
      <c r="BG451" s="83">
        <v>0</v>
      </c>
      <c r="BH451" s="90"/>
      <c r="BI451" s="83">
        <v>0</v>
      </c>
      <c r="BJ451" s="80"/>
    </row>
    <row r="452" spans="1:62" ht="68.25">
      <c r="A452" s="75"/>
      <c r="B452" s="75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126" t="s">
        <v>473</v>
      </c>
      <c r="AE452" s="46" t="s">
        <v>397</v>
      </c>
      <c r="AF452" s="80"/>
      <c r="AG452" s="83"/>
      <c r="AH452" s="83"/>
      <c r="AI452" s="83"/>
      <c r="AJ452" s="98"/>
      <c r="AK452" s="83"/>
      <c r="AL452" s="83">
        <f t="shared" si="16"/>
        <v>0</v>
      </c>
      <c r="AM452" s="83"/>
      <c r="AN452" s="83"/>
      <c r="AO452" s="83"/>
      <c r="AP452" s="45">
        <f t="shared" si="17"/>
        <v>0</v>
      </c>
      <c r="AQ452" s="83"/>
      <c r="AR452" s="83"/>
      <c r="AS452" s="45">
        <f t="shared" si="18"/>
        <v>0</v>
      </c>
      <c r="AT452" s="90"/>
      <c r="AU452" s="90"/>
      <c r="AV452" s="90"/>
      <c r="AW452" s="90"/>
      <c r="AX452" s="90"/>
      <c r="AY452" s="83">
        <v>0</v>
      </c>
      <c r="AZ452" s="90"/>
      <c r="BA452" s="90"/>
      <c r="BB452" s="83">
        <v>0</v>
      </c>
      <c r="BC452" s="90"/>
      <c r="BD452" s="90"/>
      <c r="BE452" s="83">
        <v>0</v>
      </c>
      <c r="BF452" s="90"/>
      <c r="BG452" s="83">
        <v>0</v>
      </c>
      <c r="BH452" s="90"/>
      <c r="BI452" s="83">
        <v>0</v>
      </c>
      <c r="BJ452" s="80"/>
    </row>
    <row r="453" spans="1:62" ht="36">
      <c r="A453" s="75"/>
      <c r="B453" s="75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9" t="s">
        <v>87</v>
      </c>
      <c r="AE453" s="79" t="s">
        <v>87</v>
      </c>
      <c r="AF453" s="80"/>
      <c r="AG453" s="83"/>
      <c r="AH453" s="83"/>
      <c r="AI453" s="83"/>
      <c r="AJ453" s="98"/>
      <c r="AK453" s="83"/>
      <c r="AL453" s="83">
        <f t="shared" si="16"/>
        <v>0</v>
      </c>
      <c r="AM453" s="83"/>
      <c r="AN453" s="83"/>
      <c r="AO453" s="83"/>
      <c r="AP453" s="45">
        <f t="shared" si="17"/>
        <v>0</v>
      </c>
      <c r="AQ453" s="83"/>
      <c r="AR453" s="83"/>
      <c r="AS453" s="45">
        <f t="shared" si="18"/>
        <v>0</v>
      </c>
      <c r="AT453" s="90"/>
      <c r="AU453" s="90"/>
      <c r="AV453" s="90"/>
      <c r="AW453" s="90"/>
      <c r="AX453" s="90"/>
      <c r="AY453" s="83">
        <v>0</v>
      </c>
      <c r="AZ453" s="90"/>
      <c r="BA453" s="90"/>
      <c r="BB453" s="83">
        <v>0</v>
      </c>
      <c r="BC453" s="90"/>
      <c r="BD453" s="90"/>
      <c r="BE453" s="83">
        <v>0</v>
      </c>
      <c r="BF453" s="90"/>
      <c r="BG453" s="83">
        <v>0</v>
      </c>
      <c r="BH453" s="90"/>
      <c r="BI453" s="83">
        <v>0</v>
      </c>
      <c r="BJ453" s="80"/>
    </row>
    <row r="454" spans="1:62" ht="68.25">
      <c r="A454" s="75"/>
      <c r="B454" s="75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126" t="s">
        <v>474</v>
      </c>
      <c r="AE454" s="79"/>
      <c r="AF454" s="80"/>
      <c r="AG454" s="83"/>
      <c r="AH454" s="83"/>
      <c r="AI454" s="83"/>
      <c r="AJ454" s="98"/>
      <c r="AK454" s="83"/>
      <c r="AL454" s="83"/>
      <c r="AM454" s="83"/>
      <c r="AN454" s="83"/>
      <c r="AO454" s="83"/>
      <c r="AP454" s="45"/>
      <c r="AQ454" s="83"/>
      <c r="AR454" s="83"/>
      <c r="AS454" s="45"/>
      <c r="AT454" s="90"/>
      <c r="AU454" s="90"/>
      <c r="AV454" s="90"/>
      <c r="AW454" s="90"/>
      <c r="AX454" s="90"/>
      <c r="AY454" s="83"/>
      <c r="AZ454" s="90"/>
      <c r="BA454" s="90"/>
      <c r="BB454" s="83"/>
      <c r="BC454" s="90"/>
      <c r="BD454" s="90"/>
      <c r="BE454" s="83"/>
      <c r="BF454" s="90"/>
      <c r="BG454" s="83"/>
      <c r="BH454" s="90"/>
      <c r="BI454" s="83"/>
      <c r="BJ454" s="80"/>
    </row>
    <row r="455" spans="1:62" ht="36">
      <c r="A455" s="75"/>
      <c r="B455" s="75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9" t="s">
        <v>87</v>
      </c>
      <c r="AE455" s="79"/>
      <c r="AF455" s="80"/>
      <c r="AG455" s="83"/>
      <c r="AH455" s="83"/>
      <c r="AI455" s="83"/>
      <c r="AJ455" s="98"/>
      <c r="AK455" s="83"/>
      <c r="AL455" s="83"/>
      <c r="AM455" s="83"/>
      <c r="AN455" s="83"/>
      <c r="AO455" s="83"/>
      <c r="AP455" s="45"/>
      <c r="AQ455" s="83"/>
      <c r="AR455" s="83"/>
      <c r="AS455" s="45"/>
      <c r="AT455" s="90"/>
      <c r="AU455" s="90"/>
      <c r="AV455" s="90"/>
      <c r="AW455" s="90"/>
      <c r="AX455" s="90"/>
      <c r="AY455" s="83"/>
      <c r="AZ455" s="90"/>
      <c r="BA455" s="90"/>
      <c r="BB455" s="83"/>
      <c r="BC455" s="90"/>
      <c r="BD455" s="90"/>
      <c r="BE455" s="83"/>
      <c r="BF455" s="90"/>
      <c r="BG455" s="83"/>
      <c r="BH455" s="90"/>
      <c r="BI455" s="83"/>
      <c r="BJ455" s="80"/>
    </row>
    <row r="456" spans="1:62" ht="79.5">
      <c r="A456" s="75"/>
      <c r="B456" s="75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126" t="s">
        <v>475</v>
      </c>
      <c r="AE456" s="79"/>
      <c r="AF456" s="80"/>
      <c r="AG456" s="83"/>
      <c r="AH456" s="83"/>
      <c r="AI456" s="83"/>
      <c r="AJ456" s="98"/>
      <c r="AK456" s="83"/>
      <c r="AL456" s="83"/>
      <c r="AM456" s="83"/>
      <c r="AN456" s="83"/>
      <c r="AO456" s="83"/>
      <c r="AP456" s="45"/>
      <c r="AQ456" s="83"/>
      <c r="AR456" s="83"/>
      <c r="AS456" s="45"/>
      <c r="AT456" s="90"/>
      <c r="AU456" s="90"/>
      <c r="AV456" s="90"/>
      <c r="AW456" s="90"/>
      <c r="AX456" s="90"/>
      <c r="AY456" s="83"/>
      <c r="AZ456" s="90"/>
      <c r="BA456" s="90"/>
      <c r="BB456" s="83"/>
      <c r="BC456" s="90"/>
      <c r="BD456" s="90"/>
      <c r="BE456" s="83"/>
      <c r="BF456" s="90"/>
      <c r="BG456" s="83"/>
      <c r="BH456" s="90"/>
      <c r="BI456" s="83"/>
      <c r="BJ456" s="80"/>
    </row>
    <row r="457" spans="1:62" ht="36">
      <c r="A457" s="75"/>
      <c r="B457" s="75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9" t="s">
        <v>87</v>
      </c>
      <c r="AE457" s="79"/>
      <c r="AF457" s="80"/>
      <c r="AG457" s="83"/>
      <c r="AH457" s="83"/>
      <c r="AI457" s="83"/>
      <c r="AJ457" s="98"/>
      <c r="AK457" s="83"/>
      <c r="AL457" s="83"/>
      <c r="AM457" s="83"/>
      <c r="AN457" s="83"/>
      <c r="AO457" s="83"/>
      <c r="AP457" s="45"/>
      <c r="AQ457" s="83"/>
      <c r="AR457" s="83"/>
      <c r="AS457" s="45"/>
      <c r="AT457" s="90"/>
      <c r="AU457" s="90"/>
      <c r="AV457" s="90"/>
      <c r="AW457" s="90"/>
      <c r="AX457" s="90"/>
      <c r="AY457" s="83"/>
      <c r="AZ457" s="90"/>
      <c r="BA457" s="90"/>
      <c r="BB457" s="83"/>
      <c r="BC457" s="90"/>
      <c r="BD457" s="90"/>
      <c r="BE457" s="83"/>
      <c r="BF457" s="90"/>
      <c r="BG457" s="83"/>
      <c r="BH457" s="90"/>
      <c r="BI457" s="83"/>
      <c r="BJ457" s="80"/>
    </row>
    <row r="458" spans="1:62" ht="64.5">
      <c r="A458" s="75"/>
      <c r="B458" s="75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105" t="s">
        <v>121</v>
      </c>
      <c r="AE458" s="44" t="s">
        <v>121</v>
      </c>
      <c r="AF458" s="80"/>
      <c r="AG458" s="83"/>
      <c r="AH458" s="83"/>
      <c r="AI458" s="83"/>
      <c r="AJ458" s="98"/>
      <c r="AK458" s="83"/>
      <c r="AL458" s="83">
        <f t="shared" si="16"/>
        <v>0</v>
      </c>
      <c r="AM458" s="83"/>
      <c r="AN458" s="83"/>
      <c r="AO458" s="83"/>
      <c r="AP458" s="45">
        <f t="shared" si="17"/>
        <v>0</v>
      </c>
      <c r="AQ458" s="83"/>
      <c r="AR458" s="83"/>
      <c r="AS458" s="45">
        <f t="shared" si="18"/>
        <v>0</v>
      </c>
      <c r="AT458" s="90"/>
      <c r="AU458" s="90"/>
      <c r="AV458" s="90"/>
      <c r="AW458" s="90"/>
      <c r="AX458" s="90"/>
      <c r="AY458" s="83">
        <v>0</v>
      </c>
      <c r="AZ458" s="90"/>
      <c r="BA458" s="90"/>
      <c r="BB458" s="83">
        <v>0</v>
      </c>
      <c r="BC458" s="90"/>
      <c r="BD458" s="90"/>
      <c r="BE458" s="83">
        <v>0</v>
      </c>
      <c r="BF458" s="90"/>
      <c r="BG458" s="83">
        <v>0</v>
      </c>
      <c r="BH458" s="90"/>
      <c r="BI458" s="83">
        <v>0</v>
      </c>
      <c r="BJ458" s="80"/>
    </row>
    <row r="459" spans="1:62" ht="102">
      <c r="A459" s="75"/>
      <c r="B459" s="75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110" t="s">
        <v>374</v>
      </c>
      <c r="AE459" s="46" t="s">
        <v>20</v>
      </c>
      <c r="AF459" s="80"/>
      <c r="AG459" s="83"/>
      <c r="AH459" s="83"/>
      <c r="AI459" s="83"/>
      <c r="AJ459" s="98"/>
      <c r="AK459" s="83"/>
      <c r="AL459" s="83">
        <f t="shared" si="16"/>
        <v>0</v>
      </c>
      <c r="AM459" s="83"/>
      <c r="AN459" s="83"/>
      <c r="AO459" s="83"/>
      <c r="AP459" s="45">
        <f t="shared" si="17"/>
        <v>0</v>
      </c>
      <c r="AQ459" s="83"/>
      <c r="AR459" s="83"/>
      <c r="AS459" s="45">
        <f t="shared" si="18"/>
        <v>0</v>
      </c>
      <c r="AT459" s="90"/>
      <c r="AU459" s="90"/>
      <c r="AV459" s="90"/>
      <c r="AW459" s="90"/>
      <c r="AX459" s="90"/>
      <c r="AY459" s="83">
        <v>0</v>
      </c>
      <c r="AZ459" s="90"/>
      <c r="BA459" s="90"/>
      <c r="BB459" s="83">
        <v>0</v>
      </c>
      <c r="BC459" s="90"/>
      <c r="BD459" s="90"/>
      <c r="BE459" s="83">
        <v>0</v>
      </c>
      <c r="BF459" s="90"/>
      <c r="BG459" s="83">
        <v>0</v>
      </c>
      <c r="BH459" s="90"/>
      <c r="BI459" s="83">
        <v>0</v>
      </c>
      <c r="BJ459" s="80"/>
    </row>
    <row r="460" spans="1:62">
      <c r="A460" s="75"/>
      <c r="B460" s="75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46" t="s">
        <v>20</v>
      </c>
      <c r="AE460" s="46" t="s">
        <v>20</v>
      </c>
      <c r="AF460" s="80"/>
      <c r="AG460" s="83"/>
      <c r="AH460" s="83"/>
      <c r="AI460" s="83"/>
      <c r="AJ460" s="98"/>
      <c r="AK460" s="83"/>
      <c r="AL460" s="83">
        <f t="shared" si="16"/>
        <v>0</v>
      </c>
      <c r="AM460" s="83"/>
      <c r="AN460" s="83"/>
      <c r="AO460" s="83"/>
      <c r="AP460" s="45">
        <f t="shared" si="17"/>
        <v>0</v>
      </c>
      <c r="AQ460" s="83"/>
      <c r="AR460" s="83"/>
      <c r="AS460" s="45">
        <f t="shared" si="18"/>
        <v>0</v>
      </c>
      <c r="AT460" s="90"/>
      <c r="AU460" s="90"/>
      <c r="AV460" s="90"/>
      <c r="AW460" s="90"/>
      <c r="AX460" s="90"/>
      <c r="AY460" s="83">
        <v>0</v>
      </c>
      <c r="AZ460" s="90"/>
      <c r="BA460" s="90"/>
      <c r="BB460" s="83">
        <v>0</v>
      </c>
      <c r="BC460" s="90"/>
      <c r="BD460" s="90"/>
      <c r="BE460" s="83">
        <v>0</v>
      </c>
      <c r="BF460" s="90"/>
      <c r="BG460" s="83">
        <v>0</v>
      </c>
      <c r="BH460" s="90"/>
      <c r="BI460" s="83">
        <v>0</v>
      </c>
      <c r="BJ460" s="80"/>
    </row>
    <row r="461" spans="1:62" ht="113.25">
      <c r="A461" s="75"/>
      <c r="B461" s="75"/>
      <c r="C461" s="76">
        <v>0</v>
      </c>
      <c r="D461" s="76">
        <v>7</v>
      </c>
      <c r="E461" s="76">
        <v>5</v>
      </c>
      <c r="F461" s="76">
        <v>0</v>
      </c>
      <c r="G461" s="76">
        <v>7</v>
      </c>
      <c r="H461" s="76">
        <v>0</v>
      </c>
      <c r="I461" s="76">
        <v>3</v>
      </c>
      <c r="J461" s="76">
        <v>0</v>
      </c>
      <c r="K461" s="76">
        <v>2</v>
      </c>
      <c r="L461" s="85" t="s">
        <v>184</v>
      </c>
      <c r="M461" s="76">
        <v>8</v>
      </c>
      <c r="N461" s="76">
        <v>0</v>
      </c>
      <c r="O461" s="76">
        <v>0</v>
      </c>
      <c r="P461" s="76">
        <v>0</v>
      </c>
      <c r="Q461" s="76">
        <v>3</v>
      </c>
      <c r="R461" s="76">
        <v>2</v>
      </c>
      <c r="S461" s="76">
        <v>1</v>
      </c>
      <c r="T461" s="77">
        <v>2</v>
      </c>
      <c r="U461" s="77">
        <v>6</v>
      </c>
      <c r="V461" s="77">
        <v>2</v>
      </c>
      <c r="W461" s="77"/>
      <c r="X461" s="77"/>
      <c r="Y461" s="77"/>
      <c r="Z461" s="77"/>
      <c r="AA461" s="77"/>
      <c r="AB461" s="77"/>
      <c r="AC461" s="77"/>
      <c r="AD461" s="102" t="s">
        <v>375</v>
      </c>
      <c r="AE461" s="44" t="s">
        <v>187</v>
      </c>
      <c r="AF461" s="80"/>
      <c r="AG461" s="83">
        <v>0</v>
      </c>
      <c r="AH461" s="83">
        <v>75137</v>
      </c>
      <c r="AI461" s="83">
        <v>53693.4</v>
      </c>
      <c r="AJ461" s="98">
        <v>51929.8</v>
      </c>
      <c r="AK461" s="83"/>
      <c r="AL461" s="83">
        <f t="shared" si="16"/>
        <v>51929.8</v>
      </c>
      <c r="AM461" s="83"/>
      <c r="AN461" s="83"/>
      <c r="AO461" s="83"/>
      <c r="AP461" s="45">
        <f t="shared" si="17"/>
        <v>0</v>
      </c>
      <c r="AQ461" s="83"/>
      <c r="AR461" s="83"/>
      <c r="AS461" s="45">
        <f t="shared" si="18"/>
        <v>51929.8</v>
      </c>
      <c r="AT461" s="90"/>
      <c r="AU461" s="90"/>
      <c r="AV461" s="90"/>
      <c r="AW461" s="90"/>
      <c r="AX461" s="90"/>
      <c r="AY461" s="83">
        <v>53693.4</v>
      </c>
      <c r="AZ461" s="90"/>
      <c r="BA461" s="90"/>
      <c r="BB461" s="83">
        <v>53693.4</v>
      </c>
      <c r="BC461" s="90"/>
      <c r="BD461" s="90"/>
      <c r="BE461" s="83">
        <v>53693.4</v>
      </c>
      <c r="BF461" s="90"/>
      <c r="BG461" s="83">
        <v>53693.4</v>
      </c>
      <c r="BH461" s="90"/>
      <c r="BI461" s="83">
        <v>53693.4</v>
      </c>
      <c r="BJ461" s="80"/>
    </row>
    <row r="462" spans="1:62" ht="124.5">
      <c r="A462" s="75"/>
      <c r="B462" s="75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106" t="s">
        <v>243</v>
      </c>
      <c r="AE462" s="46" t="s">
        <v>20</v>
      </c>
      <c r="AF462" s="90"/>
      <c r="AG462" s="83"/>
      <c r="AH462" s="83"/>
      <c r="AI462" s="83"/>
      <c r="AJ462" s="98"/>
      <c r="AK462" s="83"/>
      <c r="AL462" s="83">
        <f t="shared" si="16"/>
        <v>0</v>
      </c>
      <c r="AM462" s="83"/>
      <c r="AN462" s="83"/>
      <c r="AO462" s="83"/>
      <c r="AP462" s="45">
        <f t="shared" si="17"/>
        <v>0</v>
      </c>
      <c r="AQ462" s="83"/>
      <c r="AR462" s="83"/>
      <c r="AS462" s="45">
        <f t="shared" si="18"/>
        <v>0</v>
      </c>
      <c r="AT462" s="90"/>
      <c r="AU462" s="90"/>
      <c r="AV462" s="90"/>
      <c r="AW462" s="90"/>
      <c r="AX462" s="90"/>
      <c r="AY462" s="83">
        <v>0</v>
      </c>
      <c r="AZ462" s="90"/>
      <c r="BA462" s="90"/>
      <c r="BB462" s="83">
        <v>0</v>
      </c>
      <c r="BC462" s="90"/>
      <c r="BD462" s="90"/>
      <c r="BE462" s="83">
        <v>0</v>
      </c>
      <c r="BF462" s="90"/>
      <c r="BG462" s="83">
        <v>0</v>
      </c>
      <c r="BH462" s="90"/>
      <c r="BI462" s="83">
        <v>0</v>
      </c>
      <c r="BJ462" s="80"/>
    </row>
    <row r="463" spans="1:62" ht="36">
      <c r="A463" s="75"/>
      <c r="B463" s="75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9" t="s">
        <v>87</v>
      </c>
      <c r="AE463" s="79" t="s">
        <v>87</v>
      </c>
      <c r="AF463" s="90">
        <f>AJ461+AJ466</f>
        <v>87315</v>
      </c>
      <c r="AG463" s="83"/>
      <c r="AH463" s="83"/>
      <c r="AI463" s="83"/>
      <c r="AJ463" s="98"/>
      <c r="AK463" s="83"/>
      <c r="AL463" s="83">
        <f t="shared" si="16"/>
        <v>0</v>
      </c>
      <c r="AM463" s="83"/>
      <c r="AN463" s="83"/>
      <c r="AO463" s="83"/>
      <c r="AP463" s="45">
        <f t="shared" si="17"/>
        <v>0</v>
      </c>
      <c r="AQ463" s="83"/>
      <c r="AR463" s="83"/>
      <c r="AS463" s="45">
        <f t="shared" si="18"/>
        <v>0</v>
      </c>
      <c r="AT463" s="90"/>
      <c r="AU463" s="90"/>
      <c r="AV463" s="90"/>
      <c r="AW463" s="90"/>
      <c r="AX463" s="90"/>
      <c r="AY463" s="83">
        <v>0</v>
      </c>
      <c r="AZ463" s="90"/>
      <c r="BA463" s="90"/>
      <c r="BB463" s="83">
        <v>0</v>
      </c>
      <c r="BC463" s="90"/>
      <c r="BD463" s="90"/>
      <c r="BE463" s="83">
        <v>0</v>
      </c>
      <c r="BF463" s="90"/>
      <c r="BG463" s="83">
        <v>0</v>
      </c>
      <c r="BH463" s="90"/>
      <c r="BI463" s="83">
        <v>0</v>
      </c>
      <c r="BJ463" s="80"/>
    </row>
    <row r="464" spans="1:62">
      <c r="A464" s="75"/>
      <c r="B464" s="75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46" t="s">
        <v>397</v>
      </c>
      <c r="AE464" s="46" t="s">
        <v>397</v>
      </c>
      <c r="AF464" s="80"/>
      <c r="AG464" s="83"/>
      <c r="AH464" s="83"/>
      <c r="AI464" s="83"/>
      <c r="AJ464" s="98"/>
      <c r="AK464" s="83"/>
      <c r="AL464" s="83">
        <f t="shared" si="16"/>
        <v>0</v>
      </c>
      <c r="AM464" s="83"/>
      <c r="AN464" s="83"/>
      <c r="AO464" s="83"/>
      <c r="AP464" s="45">
        <f t="shared" si="17"/>
        <v>0</v>
      </c>
      <c r="AQ464" s="83"/>
      <c r="AR464" s="83"/>
      <c r="AS464" s="45">
        <f t="shared" si="18"/>
        <v>0</v>
      </c>
      <c r="AT464" s="90"/>
      <c r="AU464" s="90"/>
      <c r="AV464" s="90"/>
      <c r="AW464" s="90"/>
      <c r="AX464" s="90"/>
      <c r="AY464" s="83">
        <v>0</v>
      </c>
      <c r="AZ464" s="90"/>
      <c r="BA464" s="90"/>
      <c r="BB464" s="83">
        <v>0</v>
      </c>
      <c r="BC464" s="90"/>
      <c r="BD464" s="90"/>
      <c r="BE464" s="83">
        <v>0</v>
      </c>
      <c r="BF464" s="90"/>
      <c r="BG464" s="83">
        <v>0</v>
      </c>
      <c r="BH464" s="90"/>
      <c r="BI464" s="83">
        <v>0</v>
      </c>
      <c r="BJ464" s="80"/>
    </row>
    <row r="465" spans="1:62" ht="36">
      <c r="A465" s="75"/>
      <c r="B465" s="75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9" t="s">
        <v>87</v>
      </c>
      <c r="AE465" s="79" t="s">
        <v>87</v>
      </c>
      <c r="AF465" s="80"/>
      <c r="AG465" s="83"/>
      <c r="AH465" s="83"/>
      <c r="AI465" s="83"/>
      <c r="AJ465" s="98"/>
      <c r="AK465" s="83"/>
      <c r="AL465" s="83">
        <f t="shared" si="16"/>
        <v>0</v>
      </c>
      <c r="AM465" s="83"/>
      <c r="AN465" s="83"/>
      <c r="AO465" s="83"/>
      <c r="AP465" s="45">
        <f t="shared" si="17"/>
        <v>0</v>
      </c>
      <c r="AQ465" s="83"/>
      <c r="AR465" s="83"/>
      <c r="AS465" s="45">
        <f t="shared" si="18"/>
        <v>0</v>
      </c>
      <c r="AT465" s="90"/>
      <c r="AU465" s="90"/>
      <c r="AV465" s="90"/>
      <c r="AW465" s="90"/>
      <c r="AX465" s="90"/>
      <c r="AY465" s="83">
        <v>0</v>
      </c>
      <c r="AZ465" s="90"/>
      <c r="BA465" s="90"/>
      <c r="BB465" s="83">
        <v>0</v>
      </c>
      <c r="BC465" s="90"/>
      <c r="BD465" s="90"/>
      <c r="BE465" s="83">
        <v>0</v>
      </c>
      <c r="BF465" s="90"/>
      <c r="BG465" s="83">
        <v>0</v>
      </c>
      <c r="BH465" s="90"/>
      <c r="BI465" s="83">
        <v>0</v>
      </c>
      <c r="BJ465" s="80"/>
    </row>
    <row r="466" spans="1:62" ht="113.25">
      <c r="A466" s="75"/>
      <c r="B466" s="75"/>
      <c r="C466" s="76">
        <v>0</v>
      </c>
      <c r="D466" s="76">
        <v>7</v>
      </c>
      <c r="E466" s="76">
        <v>5</v>
      </c>
      <c r="F466" s="76">
        <v>0</v>
      </c>
      <c r="G466" s="76">
        <v>7</v>
      </c>
      <c r="H466" s="76">
        <v>0</v>
      </c>
      <c r="I466" s="76">
        <v>4</v>
      </c>
      <c r="J466" s="76">
        <v>0</v>
      </c>
      <c r="K466" s="76">
        <v>2</v>
      </c>
      <c r="L466" s="85" t="s">
        <v>184</v>
      </c>
      <c r="M466" s="76">
        <v>8</v>
      </c>
      <c r="N466" s="76">
        <v>0</v>
      </c>
      <c r="O466" s="76">
        <v>0</v>
      </c>
      <c r="P466" s="76">
        <v>0</v>
      </c>
      <c r="Q466" s="76">
        <v>3</v>
      </c>
      <c r="R466" s="76">
        <v>2</v>
      </c>
      <c r="S466" s="76">
        <v>1</v>
      </c>
      <c r="T466" s="77">
        <v>2</v>
      </c>
      <c r="U466" s="77">
        <v>6</v>
      </c>
      <c r="V466" s="77">
        <v>2</v>
      </c>
      <c r="W466" s="77"/>
      <c r="X466" s="77"/>
      <c r="Y466" s="77"/>
      <c r="Z466" s="77"/>
      <c r="AA466" s="77"/>
      <c r="AB466" s="77"/>
      <c r="AC466" s="77"/>
      <c r="AD466" s="102" t="s">
        <v>370</v>
      </c>
      <c r="AE466" s="44" t="s">
        <v>188</v>
      </c>
      <c r="AF466" s="80"/>
      <c r="AG466" s="83">
        <v>0</v>
      </c>
      <c r="AH466" s="83">
        <v>8616</v>
      </c>
      <c r="AI466" s="83">
        <v>32580.1</v>
      </c>
      <c r="AJ466" s="98">
        <f>33621.6+1763.6</f>
        <v>35385.199999999997</v>
      </c>
      <c r="AK466" s="83"/>
      <c r="AL466" s="83">
        <f t="shared" si="16"/>
        <v>35385.199999999997</v>
      </c>
      <c r="AM466" s="83"/>
      <c r="AN466" s="83">
        <v>7506.7</v>
      </c>
      <c r="AO466" s="83"/>
      <c r="AP466" s="45">
        <f t="shared" si="17"/>
        <v>7506.7</v>
      </c>
      <c r="AQ466" s="83"/>
      <c r="AR466" s="83" t="s">
        <v>227</v>
      </c>
      <c r="AS466" s="45">
        <f t="shared" si="18"/>
        <v>42891.899999999994</v>
      </c>
      <c r="AT466" s="90"/>
      <c r="AU466" s="90"/>
      <c r="AV466" s="90"/>
      <c r="AW466" s="90"/>
      <c r="AX466" s="90"/>
      <c r="AY466" s="83">
        <v>32580.1</v>
      </c>
      <c r="AZ466" s="90"/>
      <c r="BA466" s="90"/>
      <c r="BB466" s="83">
        <v>32580.1</v>
      </c>
      <c r="BC466" s="90"/>
      <c r="BD466" s="90"/>
      <c r="BE466" s="83">
        <v>32580.1</v>
      </c>
      <c r="BF466" s="90"/>
      <c r="BG466" s="83">
        <v>32580.1</v>
      </c>
      <c r="BH466" s="90"/>
      <c r="BI466" s="83">
        <v>32580.1</v>
      </c>
      <c r="BJ466" s="80"/>
    </row>
    <row r="467" spans="1:62" ht="124.5">
      <c r="A467" s="75"/>
      <c r="B467" s="75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106" t="s">
        <v>244</v>
      </c>
      <c r="AE467" s="46" t="s">
        <v>20</v>
      </c>
      <c r="AF467" s="80"/>
      <c r="AG467" s="83"/>
      <c r="AH467" s="83"/>
      <c r="AI467" s="83"/>
      <c r="AJ467" s="98"/>
      <c r="AK467" s="83"/>
      <c r="AL467" s="83">
        <f t="shared" si="16"/>
        <v>0</v>
      </c>
      <c r="AM467" s="83"/>
      <c r="AN467" s="83"/>
      <c r="AO467" s="83"/>
      <c r="AP467" s="45">
        <f t="shared" si="17"/>
        <v>0</v>
      </c>
      <c r="AQ467" s="83"/>
      <c r="AR467" s="83"/>
      <c r="AS467" s="45">
        <f t="shared" si="18"/>
        <v>0</v>
      </c>
      <c r="AT467" s="90"/>
      <c r="AU467" s="90"/>
      <c r="AV467" s="90"/>
      <c r="AW467" s="90"/>
      <c r="AX467" s="90"/>
      <c r="AY467" s="83">
        <v>0</v>
      </c>
      <c r="AZ467" s="90"/>
      <c r="BA467" s="90"/>
      <c r="BB467" s="83">
        <v>0</v>
      </c>
      <c r="BC467" s="90"/>
      <c r="BD467" s="90"/>
      <c r="BE467" s="83">
        <v>0</v>
      </c>
      <c r="BF467" s="90"/>
      <c r="BG467" s="83">
        <v>0</v>
      </c>
      <c r="BH467" s="90"/>
      <c r="BI467" s="83">
        <v>0</v>
      </c>
      <c r="BJ467" s="80"/>
    </row>
    <row r="468" spans="1:62" ht="36">
      <c r="A468" s="75"/>
      <c r="B468" s="75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9" t="s">
        <v>87</v>
      </c>
      <c r="AE468" s="79" t="s">
        <v>87</v>
      </c>
      <c r="AF468" s="80"/>
      <c r="AG468" s="83"/>
      <c r="AH468" s="83"/>
      <c r="AI468" s="83"/>
      <c r="AJ468" s="98"/>
      <c r="AK468" s="83"/>
      <c r="AL468" s="83">
        <f t="shared" si="16"/>
        <v>0</v>
      </c>
      <c r="AM468" s="83"/>
      <c r="AN468" s="83"/>
      <c r="AO468" s="83"/>
      <c r="AP468" s="45">
        <f t="shared" si="17"/>
        <v>0</v>
      </c>
      <c r="AQ468" s="83"/>
      <c r="AR468" s="83"/>
      <c r="AS468" s="45">
        <f t="shared" si="18"/>
        <v>0</v>
      </c>
      <c r="AT468" s="90"/>
      <c r="AU468" s="90"/>
      <c r="AV468" s="90"/>
      <c r="AW468" s="90"/>
      <c r="AX468" s="90"/>
      <c r="AY468" s="83">
        <v>0</v>
      </c>
      <c r="AZ468" s="90"/>
      <c r="BA468" s="90"/>
      <c r="BB468" s="83">
        <v>0</v>
      </c>
      <c r="BC468" s="90"/>
      <c r="BD468" s="90"/>
      <c r="BE468" s="83">
        <v>0</v>
      </c>
      <c r="BF468" s="90"/>
      <c r="BG468" s="83">
        <v>0</v>
      </c>
      <c r="BH468" s="90"/>
      <c r="BI468" s="83">
        <v>0</v>
      </c>
      <c r="BJ468" s="80"/>
    </row>
    <row r="469" spans="1:62">
      <c r="A469" s="75"/>
      <c r="B469" s="75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46" t="s">
        <v>397</v>
      </c>
      <c r="AE469" s="46" t="s">
        <v>397</v>
      </c>
      <c r="AF469" s="80"/>
      <c r="AG469" s="83"/>
      <c r="AH469" s="83"/>
      <c r="AI469" s="83"/>
      <c r="AJ469" s="98"/>
      <c r="AK469" s="83"/>
      <c r="AL469" s="83">
        <f t="shared" si="16"/>
        <v>0</v>
      </c>
      <c r="AM469" s="83"/>
      <c r="AN469" s="83"/>
      <c r="AO469" s="83"/>
      <c r="AP469" s="45">
        <f t="shared" si="17"/>
        <v>0</v>
      </c>
      <c r="AQ469" s="83"/>
      <c r="AR469" s="83"/>
      <c r="AS469" s="45">
        <f t="shared" si="18"/>
        <v>0</v>
      </c>
      <c r="AT469" s="90"/>
      <c r="AU469" s="90"/>
      <c r="AV469" s="90"/>
      <c r="AW469" s="90"/>
      <c r="AX469" s="90"/>
      <c r="AY469" s="83">
        <v>0</v>
      </c>
      <c r="AZ469" s="90"/>
      <c r="BA469" s="90"/>
      <c r="BB469" s="83">
        <v>0</v>
      </c>
      <c r="BC469" s="90"/>
      <c r="BD469" s="90"/>
      <c r="BE469" s="83">
        <v>0</v>
      </c>
      <c r="BF469" s="90"/>
      <c r="BG469" s="83">
        <v>0</v>
      </c>
      <c r="BH469" s="90"/>
      <c r="BI469" s="83">
        <v>0</v>
      </c>
      <c r="BJ469" s="80"/>
    </row>
    <row r="470" spans="1:62" ht="36">
      <c r="A470" s="75"/>
      <c r="B470" s="75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9" t="s">
        <v>87</v>
      </c>
      <c r="AE470" s="79" t="s">
        <v>87</v>
      </c>
      <c r="AF470" s="80"/>
      <c r="AG470" s="83"/>
      <c r="AH470" s="83"/>
      <c r="AI470" s="83"/>
      <c r="AJ470" s="98"/>
      <c r="AK470" s="83"/>
      <c r="AL470" s="83">
        <f t="shared" si="16"/>
        <v>0</v>
      </c>
      <c r="AM470" s="83"/>
      <c r="AN470" s="83"/>
      <c r="AO470" s="83"/>
      <c r="AP470" s="45">
        <f t="shared" si="17"/>
        <v>0</v>
      </c>
      <c r="AQ470" s="83"/>
      <c r="AR470" s="83"/>
      <c r="AS470" s="45">
        <f t="shared" si="18"/>
        <v>0</v>
      </c>
      <c r="AT470" s="90"/>
      <c r="AU470" s="90"/>
      <c r="AV470" s="90"/>
      <c r="AW470" s="90"/>
      <c r="AX470" s="90"/>
      <c r="AY470" s="83">
        <v>0</v>
      </c>
      <c r="AZ470" s="90"/>
      <c r="BA470" s="90"/>
      <c r="BB470" s="83">
        <v>0</v>
      </c>
      <c r="BC470" s="90"/>
      <c r="BD470" s="90"/>
      <c r="BE470" s="83">
        <v>0</v>
      </c>
      <c r="BF470" s="90"/>
      <c r="BG470" s="83">
        <v>0</v>
      </c>
      <c r="BH470" s="90"/>
      <c r="BI470" s="83">
        <v>0</v>
      </c>
      <c r="BJ470" s="80"/>
    </row>
    <row r="471" spans="1:62" ht="90.75">
      <c r="A471" s="75"/>
      <c r="B471" s="75"/>
      <c r="C471" s="76">
        <v>0</v>
      </c>
      <c r="D471" s="76">
        <v>7</v>
      </c>
      <c r="E471" s="76">
        <v>5</v>
      </c>
      <c r="F471" s="76">
        <v>0</v>
      </c>
      <c r="G471" s="76">
        <v>7</v>
      </c>
      <c r="H471" s="76">
        <v>0</v>
      </c>
      <c r="I471" s="76">
        <v>3</v>
      </c>
      <c r="J471" s="76">
        <v>0</v>
      </c>
      <c r="K471" s="76">
        <v>2</v>
      </c>
      <c r="L471" s="85" t="s">
        <v>184</v>
      </c>
      <c r="M471" s="76">
        <v>8</v>
      </c>
      <c r="N471" s="76">
        <v>0</v>
      </c>
      <c r="O471" s="76">
        <v>0</v>
      </c>
      <c r="P471" s="76">
        <v>0</v>
      </c>
      <c r="Q471" s="76">
        <v>6</v>
      </c>
      <c r="R471" s="76">
        <v>1</v>
      </c>
      <c r="S471" s="76">
        <v>2</v>
      </c>
      <c r="T471" s="77">
        <v>2</v>
      </c>
      <c r="U471" s="77">
        <v>4</v>
      </c>
      <c r="V471" s="77">
        <v>1</v>
      </c>
      <c r="W471" s="77"/>
      <c r="X471" s="77"/>
      <c r="Y471" s="77"/>
      <c r="Z471" s="77"/>
      <c r="AA471" s="77"/>
      <c r="AB471" s="77"/>
      <c r="AC471" s="77"/>
      <c r="AD471" s="102" t="s">
        <v>14</v>
      </c>
      <c r="AE471" s="44" t="s">
        <v>14</v>
      </c>
      <c r="AF471" s="80"/>
      <c r="AG471" s="83">
        <v>0</v>
      </c>
      <c r="AH471" s="83">
        <v>0</v>
      </c>
      <c r="AI471" s="83">
        <v>21443.599999999999</v>
      </c>
      <c r="AJ471" s="98">
        <f>AI471</f>
        <v>21443.599999999999</v>
      </c>
      <c r="AK471" s="83"/>
      <c r="AL471" s="83">
        <f t="shared" si="16"/>
        <v>21443.599999999999</v>
      </c>
      <c r="AM471" s="83"/>
      <c r="AN471" s="83">
        <v>1329.5</v>
      </c>
      <c r="AO471" s="83"/>
      <c r="AP471" s="45">
        <f t="shared" si="17"/>
        <v>1329.5</v>
      </c>
      <c r="AQ471" s="83"/>
      <c r="AR471" s="83" t="s">
        <v>227</v>
      </c>
      <c r="AS471" s="45">
        <f t="shared" si="18"/>
        <v>22773.1</v>
      </c>
      <c r="AT471" s="90"/>
      <c r="AU471" s="90"/>
      <c r="AV471" s="90"/>
      <c r="AW471" s="90"/>
      <c r="AX471" s="90"/>
      <c r="AY471" s="83">
        <v>21443.599999999999</v>
      </c>
      <c r="AZ471" s="90"/>
      <c r="BA471" s="90"/>
      <c r="BB471" s="83">
        <v>21443.599999999999</v>
      </c>
      <c r="BC471" s="90"/>
      <c r="BD471" s="90"/>
      <c r="BE471" s="83">
        <v>21443.599999999999</v>
      </c>
      <c r="BF471" s="90"/>
      <c r="BG471" s="83">
        <v>21443.599999999999</v>
      </c>
      <c r="BH471" s="90"/>
      <c r="BI471" s="83">
        <v>21443.599999999999</v>
      </c>
      <c r="BJ471" s="80"/>
    </row>
    <row r="472" spans="1:62" ht="102">
      <c r="A472" s="75"/>
      <c r="B472" s="75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106" t="s">
        <v>213</v>
      </c>
      <c r="AE472" s="46" t="s">
        <v>20</v>
      </c>
      <c r="AF472" s="80"/>
      <c r="AG472" s="83"/>
      <c r="AH472" s="83"/>
      <c r="AI472" s="83"/>
      <c r="AJ472" s="98"/>
      <c r="AK472" s="83"/>
      <c r="AL472" s="83">
        <f t="shared" si="16"/>
        <v>0</v>
      </c>
      <c r="AM472" s="83"/>
      <c r="AN472" s="83"/>
      <c r="AO472" s="83"/>
      <c r="AP472" s="45">
        <f t="shared" si="17"/>
        <v>0</v>
      </c>
      <c r="AQ472" s="83"/>
      <c r="AR472" s="83"/>
      <c r="AS472" s="45">
        <f t="shared" si="18"/>
        <v>0</v>
      </c>
      <c r="AT472" s="90"/>
      <c r="AU472" s="90"/>
      <c r="AV472" s="90"/>
      <c r="AW472" s="90"/>
      <c r="AX472" s="90"/>
      <c r="AY472" s="83">
        <v>0</v>
      </c>
      <c r="AZ472" s="90"/>
      <c r="BA472" s="90"/>
      <c r="BB472" s="83">
        <v>0</v>
      </c>
      <c r="BC472" s="90"/>
      <c r="BD472" s="90"/>
      <c r="BE472" s="83">
        <v>0</v>
      </c>
      <c r="BF472" s="90"/>
      <c r="BG472" s="83">
        <v>0</v>
      </c>
      <c r="BH472" s="90"/>
      <c r="BI472" s="83">
        <v>0</v>
      </c>
      <c r="BJ472" s="80"/>
    </row>
    <row r="473" spans="1:62" ht="36">
      <c r="A473" s="75"/>
      <c r="B473" s="75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9" t="s">
        <v>87</v>
      </c>
      <c r="AE473" s="79" t="s">
        <v>87</v>
      </c>
      <c r="AF473" s="80"/>
      <c r="AG473" s="83"/>
      <c r="AH473" s="83"/>
      <c r="AI473" s="83"/>
      <c r="AJ473" s="98"/>
      <c r="AK473" s="83"/>
      <c r="AL473" s="83">
        <f t="shared" si="16"/>
        <v>0</v>
      </c>
      <c r="AM473" s="83"/>
      <c r="AN473" s="83"/>
      <c r="AO473" s="83"/>
      <c r="AP473" s="45">
        <f t="shared" si="17"/>
        <v>0</v>
      </c>
      <c r="AQ473" s="83"/>
      <c r="AR473" s="83"/>
      <c r="AS473" s="45">
        <f t="shared" si="18"/>
        <v>0</v>
      </c>
      <c r="AT473" s="90"/>
      <c r="AU473" s="90"/>
      <c r="AV473" s="90"/>
      <c r="AW473" s="90"/>
      <c r="AX473" s="90"/>
      <c r="AY473" s="83">
        <v>0</v>
      </c>
      <c r="AZ473" s="90"/>
      <c r="BA473" s="90"/>
      <c r="BB473" s="83">
        <v>0</v>
      </c>
      <c r="BC473" s="90"/>
      <c r="BD473" s="90"/>
      <c r="BE473" s="83">
        <v>0</v>
      </c>
      <c r="BF473" s="90"/>
      <c r="BG473" s="83">
        <v>0</v>
      </c>
      <c r="BH473" s="90"/>
      <c r="BI473" s="83">
        <v>0</v>
      </c>
      <c r="BJ473" s="80"/>
    </row>
    <row r="474" spans="1:62" ht="90.75">
      <c r="A474" s="75"/>
      <c r="B474" s="75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106" t="s">
        <v>383</v>
      </c>
      <c r="AE474" s="46" t="s">
        <v>397</v>
      </c>
      <c r="AF474" s="80"/>
      <c r="AG474" s="83"/>
      <c r="AH474" s="83"/>
      <c r="AI474" s="83"/>
      <c r="AJ474" s="98"/>
      <c r="AK474" s="83"/>
      <c r="AL474" s="83">
        <f t="shared" si="16"/>
        <v>0</v>
      </c>
      <c r="AM474" s="83"/>
      <c r="AN474" s="83"/>
      <c r="AO474" s="83"/>
      <c r="AP474" s="45">
        <f t="shared" si="17"/>
        <v>0</v>
      </c>
      <c r="AQ474" s="83"/>
      <c r="AR474" s="83"/>
      <c r="AS474" s="45">
        <f t="shared" si="18"/>
        <v>0</v>
      </c>
      <c r="AT474" s="90"/>
      <c r="AU474" s="90"/>
      <c r="AV474" s="90"/>
      <c r="AW474" s="90"/>
      <c r="AX474" s="90"/>
      <c r="AY474" s="83">
        <v>0</v>
      </c>
      <c r="AZ474" s="90"/>
      <c r="BA474" s="90"/>
      <c r="BB474" s="83">
        <v>0</v>
      </c>
      <c r="BC474" s="90"/>
      <c r="BD474" s="90"/>
      <c r="BE474" s="83">
        <v>0</v>
      </c>
      <c r="BF474" s="90"/>
      <c r="BG474" s="83">
        <v>0</v>
      </c>
      <c r="BH474" s="90"/>
      <c r="BI474" s="83">
        <v>0</v>
      </c>
      <c r="BJ474" s="80"/>
    </row>
    <row r="475" spans="1:62" ht="36">
      <c r="A475" s="75"/>
      <c r="B475" s="75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9" t="s">
        <v>87</v>
      </c>
      <c r="AE475" s="79" t="s">
        <v>87</v>
      </c>
      <c r="AF475" s="80"/>
      <c r="AG475" s="83"/>
      <c r="AH475" s="83"/>
      <c r="AI475" s="83"/>
      <c r="AJ475" s="98"/>
      <c r="AK475" s="83"/>
      <c r="AL475" s="83">
        <f t="shared" si="16"/>
        <v>0</v>
      </c>
      <c r="AM475" s="83"/>
      <c r="AN475" s="83"/>
      <c r="AO475" s="83"/>
      <c r="AP475" s="45">
        <f t="shared" si="17"/>
        <v>0</v>
      </c>
      <c r="AQ475" s="83"/>
      <c r="AR475" s="83"/>
      <c r="AS475" s="45">
        <f t="shared" si="18"/>
        <v>0</v>
      </c>
      <c r="AT475" s="90"/>
      <c r="AU475" s="90"/>
      <c r="AV475" s="90"/>
      <c r="AW475" s="90"/>
      <c r="AX475" s="90"/>
      <c r="AY475" s="83">
        <v>0</v>
      </c>
      <c r="AZ475" s="90"/>
      <c r="BA475" s="90"/>
      <c r="BB475" s="83">
        <v>0</v>
      </c>
      <c r="BC475" s="90"/>
      <c r="BD475" s="90"/>
      <c r="BE475" s="83">
        <v>0</v>
      </c>
      <c r="BF475" s="90"/>
      <c r="BG475" s="83">
        <v>0</v>
      </c>
      <c r="BH475" s="90"/>
      <c r="BI475" s="83">
        <v>0</v>
      </c>
      <c r="BJ475" s="80"/>
    </row>
    <row r="476" spans="1:62" ht="79.5">
      <c r="A476" s="75"/>
      <c r="B476" s="75"/>
      <c r="C476" s="76">
        <v>0</v>
      </c>
      <c r="D476" s="76">
        <v>7</v>
      </c>
      <c r="E476" s="76">
        <v>5</v>
      </c>
      <c r="F476" s="76">
        <v>0</v>
      </c>
      <c r="G476" s="76">
        <v>7</v>
      </c>
      <c r="H476" s="76">
        <v>0</v>
      </c>
      <c r="I476" s="76">
        <v>4</v>
      </c>
      <c r="J476" s="76">
        <v>0</v>
      </c>
      <c r="K476" s="76">
        <v>2</v>
      </c>
      <c r="L476" s="85" t="s">
        <v>184</v>
      </c>
      <c r="M476" s="76">
        <v>8</v>
      </c>
      <c r="N476" s="76">
        <v>0</v>
      </c>
      <c r="O476" s="76">
        <v>0</v>
      </c>
      <c r="P476" s="76">
        <v>0</v>
      </c>
      <c r="Q476" s="76">
        <v>6</v>
      </c>
      <c r="R476" s="76">
        <v>1</v>
      </c>
      <c r="S476" s="76">
        <v>2</v>
      </c>
      <c r="T476" s="77">
        <v>2</v>
      </c>
      <c r="U476" s="77">
        <v>4</v>
      </c>
      <c r="V476" s="77">
        <v>1</v>
      </c>
      <c r="W476" s="77"/>
      <c r="X476" s="77"/>
      <c r="Y476" s="77"/>
      <c r="Z476" s="77"/>
      <c r="AA476" s="77"/>
      <c r="AB476" s="77"/>
      <c r="AC476" s="77"/>
      <c r="AD476" s="102" t="s">
        <v>278</v>
      </c>
      <c r="AE476" s="44" t="s">
        <v>278</v>
      </c>
      <c r="AF476" s="80"/>
      <c r="AG476" s="83">
        <v>0</v>
      </c>
      <c r="AH476" s="83">
        <v>0</v>
      </c>
      <c r="AI476" s="83">
        <v>1041.5</v>
      </c>
      <c r="AJ476" s="98">
        <v>0</v>
      </c>
      <c r="AK476" s="83"/>
      <c r="AL476" s="83">
        <f>AJ476+AK476</f>
        <v>0</v>
      </c>
      <c r="AM476" s="83"/>
      <c r="AN476" s="83">
        <v>64.599999999999994</v>
      </c>
      <c r="AO476" s="83"/>
      <c r="AP476" s="45">
        <f t="shared" si="17"/>
        <v>64.599999999999994</v>
      </c>
      <c r="AQ476" s="83"/>
      <c r="AR476" s="83"/>
      <c r="AS476" s="45">
        <f t="shared" si="18"/>
        <v>64.599999999999994</v>
      </c>
      <c r="AT476" s="90"/>
      <c r="AU476" s="90"/>
      <c r="AV476" s="90"/>
      <c r="AW476" s="90"/>
      <c r="AX476" s="90"/>
      <c r="AY476" s="83">
        <v>1041.5</v>
      </c>
      <c r="AZ476" s="90"/>
      <c r="BA476" s="90"/>
      <c r="BB476" s="83">
        <v>1041.5</v>
      </c>
      <c r="BC476" s="90"/>
      <c r="BD476" s="90"/>
      <c r="BE476" s="83">
        <v>1041.5</v>
      </c>
      <c r="BF476" s="90"/>
      <c r="BG476" s="83">
        <v>1041.5</v>
      </c>
      <c r="BH476" s="90"/>
      <c r="BI476" s="83">
        <v>1041.5</v>
      </c>
      <c r="BJ476" s="80"/>
    </row>
    <row r="477" spans="1:62" ht="102">
      <c r="A477" s="75"/>
      <c r="B477" s="75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106" t="s">
        <v>554</v>
      </c>
      <c r="AE477" s="46" t="s">
        <v>20</v>
      </c>
      <c r="AF477" s="80"/>
      <c r="AG477" s="83"/>
      <c r="AH477" s="83"/>
      <c r="AI477" s="83"/>
      <c r="AJ477" s="98"/>
      <c r="AK477" s="83"/>
      <c r="AL477" s="83">
        <f t="shared" si="16"/>
        <v>0</v>
      </c>
      <c r="AM477" s="83"/>
      <c r="AN477" s="83"/>
      <c r="AO477" s="83"/>
      <c r="AP477" s="45">
        <f t="shared" si="17"/>
        <v>0</v>
      </c>
      <c r="AQ477" s="83"/>
      <c r="AR477" s="83"/>
      <c r="AS477" s="45">
        <f t="shared" si="18"/>
        <v>0</v>
      </c>
      <c r="AT477" s="90"/>
      <c r="AU477" s="90"/>
      <c r="AV477" s="90"/>
      <c r="AW477" s="90"/>
      <c r="AX477" s="90"/>
      <c r="AY477" s="83">
        <v>0</v>
      </c>
      <c r="AZ477" s="90"/>
      <c r="BA477" s="90"/>
      <c r="BB477" s="83">
        <v>0</v>
      </c>
      <c r="BC477" s="90"/>
      <c r="BD477" s="90"/>
      <c r="BE477" s="83">
        <v>0</v>
      </c>
      <c r="BF477" s="90"/>
      <c r="BG477" s="83">
        <v>0</v>
      </c>
      <c r="BH477" s="90"/>
      <c r="BI477" s="83">
        <v>0</v>
      </c>
      <c r="BJ477" s="80"/>
    </row>
    <row r="478" spans="1:62" ht="36">
      <c r="A478" s="75"/>
      <c r="B478" s="75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9" t="s">
        <v>87</v>
      </c>
      <c r="AE478" s="79" t="s">
        <v>87</v>
      </c>
      <c r="AF478" s="80"/>
      <c r="AG478" s="83"/>
      <c r="AH478" s="83"/>
      <c r="AI478" s="83"/>
      <c r="AJ478" s="98"/>
      <c r="AK478" s="83"/>
      <c r="AL478" s="83">
        <f t="shared" si="16"/>
        <v>0</v>
      </c>
      <c r="AM478" s="83"/>
      <c r="AN478" s="83"/>
      <c r="AO478" s="83"/>
      <c r="AP478" s="45">
        <f t="shared" si="17"/>
        <v>0</v>
      </c>
      <c r="AQ478" s="83"/>
      <c r="AR478" s="83"/>
      <c r="AS478" s="45">
        <f t="shared" si="18"/>
        <v>0</v>
      </c>
      <c r="AT478" s="90"/>
      <c r="AU478" s="90"/>
      <c r="AV478" s="90"/>
      <c r="AW478" s="90"/>
      <c r="AX478" s="90"/>
      <c r="AY478" s="83">
        <v>0</v>
      </c>
      <c r="AZ478" s="90"/>
      <c r="BA478" s="90"/>
      <c r="BB478" s="83">
        <v>0</v>
      </c>
      <c r="BC478" s="90"/>
      <c r="BD478" s="90"/>
      <c r="BE478" s="83">
        <v>0</v>
      </c>
      <c r="BF478" s="90"/>
      <c r="BG478" s="83">
        <v>0</v>
      </c>
      <c r="BH478" s="90"/>
      <c r="BI478" s="83">
        <v>0</v>
      </c>
      <c r="BJ478" s="80"/>
    </row>
    <row r="479" spans="1:62" ht="90.75">
      <c r="A479" s="75"/>
      <c r="B479" s="75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106" t="s">
        <v>384</v>
      </c>
      <c r="AE479" s="46" t="s">
        <v>397</v>
      </c>
      <c r="AF479" s="80"/>
      <c r="AG479" s="83"/>
      <c r="AH479" s="83"/>
      <c r="AI479" s="83"/>
      <c r="AJ479" s="98"/>
      <c r="AK479" s="83"/>
      <c r="AL479" s="83">
        <f t="shared" si="16"/>
        <v>0</v>
      </c>
      <c r="AM479" s="83"/>
      <c r="AN479" s="83"/>
      <c r="AO479" s="83"/>
      <c r="AP479" s="45">
        <f t="shared" si="17"/>
        <v>0</v>
      </c>
      <c r="AQ479" s="83"/>
      <c r="AR479" s="83"/>
      <c r="AS479" s="45">
        <f t="shared" si="18"/>
        <v>0</v>
      </c>
      <c r="AT479" s="90"/>
      <c r="AU479" s="90"/>
      <c r="AV479" s="90"/>
      <c r="AW479" s="90"/>
      <c r="AX479" s="90"/>
      <c r="AY479" s="83">
        <v>0</v>
      </c>
      <c r="AZ479" s="90"/>
      <c r="BA479" s="90"/>
      <c r="BB479" s="83">
        <v>0</v>
      </c>
      <c r="BC479" s="90"/>
      <c r="BD479" s="90"/>
      <c r="BE479" s="83">
        <v>0</v>
      </c>
      <c r="BF479" s="90"/>
      <c r="BG479" s="83">
        <v>0</v>
      </c>
      <c r="BH479" s="90"/>
      <c r="BI479" s="83">
        <v>0</v>
      </c>
      <c r="BJ479" s="80"/>
    </row>
    <row r="480" spans="1:62" ht="36">
      <c r="A480" s="75"/>
      <c r="B480" s="75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9" t="s">
        <v>87</v>
      </c>
      <c r="AE480" s="79" t="s">
        <v>87</v>
      </c>
      <c r="AF480" s="80"/>
      <c r="AG480" s="83"/>
      <c r="AH480" s="83"/>
      <c r="AI480" s="83"/>
      <c r="AJ480" s="98"/>
      <c r="AK480" s="83"/>
      <c r="AL480" s="83">
        <f t="shared" si="16"/>
        <v>0</v>
      </c>
      <c r="AM480" s="83"/>
      <c r="AN480" s="83"/>
      <c r="AO480" s="83"/>
      <c r="AP480" s="45">
        <f t="shared" si="17"/>
        <v>0</v>
      </c>
      <c r="AQ480" s="83"/>
      <c r="AR480" s="83"/>
      <c r="AS480" s="45">
        <f t="shared" si="18"/>
        <v>0</v>
      </c>
      <c r="AT480" s="90"/>
      <c r="AU480" s="90"/>
      <c r="AV480" s="90"/>
      <c r="AW480" s="90"/>
      <c r="AX480" s="90"/>
      <c r="AY480" s="83">
        <v>0</v>
      </c>
      <c r="AZ480" s="90"/>
      <c r="BA480" s="90"/>
      <c r="BB480" s="83">
        <v>0</v>
      </c>
      <c r="BC480" s="90"/>
      <c r="BD480" s="90"/>
      <c r="BE480" s="83">
        <v>0</v>
      </c>
      <c r="BF480" s="90"/>
      <c r="BG480" s="83">
        <v>0</v>
      </c>
      <c r="BH480" s="90"/>
      <c r="BI480" s="83">
        <v>0</v>
      </c>
      <c r="BJ480" s="80"/>
    </row>
    <row r="481" spans="1:62" ht="79.5">
      <c r="A481" s="75"/>
      <c r="B481" s="75"/>
      <c r="C481" s="76">
        <v>0</v>
      </c>
      <c r="D481" s="76">
        <v>7</v>
      </c>
      <c r="E481" s="76">
        <v>5</v>
      </c>
      <c r="F481" s="76">
        <v>0</v>
      </c>
      <c r="G481" s="76">
        <v>7</v>
      </c>
      <c r="H481" s="76">
        <v>0</v>
      </c>
      <c r="I481" s="76">
        <v>3</v>
      </c>
      <c r="J481" s="76">
        <v>0</v>
      </c>
      <c r="K481" s="76">
        <v>2</v>
      </c>
      <c r="L481" s="85" t="s">
        <v>184</v>
      </c>
      <c r="M481" s="76">
        <v>8</v>
      </c>
      <c r="N481" s="76">
        <v>0</v>
      </c>
      <c r="O481" s="76">
        <v>0</v>
      </c>
      <c r="P481" s="76">
        <v>0</v>
      </c>
      <c r="Q481" s="76">
        <v>3</v>
      </c>
      <c r="R481" s="76">
        <v>4</v>
      </c>
      <c r="S481" s="76">
        <v>0</v>
      </c>
      <c r="T481" s="77">
        <v>2</v>
      </c>
      <c r="U481" s="77">
        <v>9</v>
      </c>
      <c r="V481" s="77">
        <v>0</v>
      </c>
      <c r="W481" s="77"/>
      <c r="X481" s="77"/>
      <c r="Y481" s="77"/>
      <c r="Z481" s="77"/>
      <c r="AA481" s="77"/>
      <c r="AB481" s="77"/>
      <c r="AC481" s="77"/>
      <c r="AD481" s="102" t="s">
        <v>73</v>
      </c>
      <c r="AE481" s="44" t="s">
        <v>73</v>
      </c>
      <c r="AF481" s="80"/>
      <c r="AG481" s="83">
        <v>0</v>
      </c>
      <c r="AH481" s="83">
        <v>50811.7</v>
      </c>
      <c r="AI481" s="83">
        <v>50811.7</v>
      </c>
      <c r="AJ481" s="98">
        <v>50811.7</v>
      </c>
      <c r="AK481" s="83"/>
      <c r="AL481" s="83">
        <f t="shared" si="16"/>
        <v>50811.7</v>
      </c>
      <c r="AM481" s="83"/>
      <c r="AN481" s="83">
        <v>7702.4</v>
      </c>
      <c r="AO481" s="83"/>
      <c r="AP481" s="45">
        <f t="shared" si="17"/>
        <v>7702.4</v>
      </c>
      <c r="AQ481" s="83"/>
      <c r="AR481" s="83" t="s">
        <v>228</v>
      </c>
      <c r="AS481" s="45">
        <f t="shared" si="18"/>
        <v>58514.1</v>
      </c>
      <c r="AT481" s="90"/>
      <c r="AU481" s="90"/>
      <c r="AV481" s="90"/>
      <c r="AW481" s="90"/>
      <c r="AX481" s="90"/>
      <c r="AY481" s="83">
        <v>50811.7</v>
      </c>
      <c r="AZ481" s="90"/>
      <c r="BA481" s="90"/>
      <c r="BB481" s="83">
        <v>50811.7</v>
      </c>
      <c r="BC481" s="90"/>
      <c r="BD481" s="90"/>
      <c r="BE481" s="83">
        <v>50811.7</v>
      </c>
      <c r="BF481" s="90"/>
      <c r="BG481" s="83">
        <v>50811.7</v>
      </c>
      <c r="BH481" s="90"/>
      <c r="BI481" s="83">
        <v>50811.7</v>
      </c>
      <c r="BJ481" s="80"/>
    </row>
    <row r="482" spans="1:62" ht="45.75">
      <c r="A482" s="75"/>
      <c r="B482" s="75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106" t="s">
        <v>555</v>
      </c>
      <c r="AE482" s="46" t="s">
        <v>20</v>
      </c>
      <c r="AF482" s="80"/>
      <c r="AG482" s="83"/>
      <c r="AH482" s="83"/>
      <c r="AI482" s="83"/>
      <c r="AJ482" s="98"/>
      <c r="AK482" s="83"/>
      <c r="AL482" s="83">
        <f t="shared" si="16"/>
        <v>0</v>
      </c>
      <c r="AM482" s="83"/>
      <c r="AN482" s="83"/>
      <c r="AO482" s="83"/>
      <c r="AP482" s="45">
        <f t="shared" si="17"/>
        <v>0</v>
      </c>
      <c r="AQ482" s="83"/>
      <c r="AR482" s="83"/>
      <c r="AS482" s="45">
        <f t="shared" si="18"/>
        <v>0</v>
      </c>
      <c r="AT482" s="90"/>
      <c r="AU482" s="90"/>
      <c r="AV482" s="90"/>
      <c r="AW482" s="90"/>
      <c r="AX482" s="90"/>
      <c r="AY482" s="83">
        <v>0</v>
      </c>
      <c r="AZ482" s="90"/>
      <c r="BA482" s="90"/>
      <c r="BB482" s="83">
        <v>0</v>
      </c>
      <c r="BC482" s="90"/>
      <c r="BD482" s="90"/>
      <c r="BE482" s="83">
        <v>0</v>
      </c>
      <c r="BF482" s="90"/>
      <c r="BG482" s="83">
        <v>0</v>
      </c>
      <c r="BH482" s="90"/>
      <c r="BI482" s="83">
        <v>0</v>
      </c>
      <c r="BJ482" s="80"/>
    </row>
    <row r="483" spans="1:62" ht="36">
      <c r="A483" s="75"/>
      <c r="B483" s="75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9" t="s">
        <v>87</v>
      </c>
      <c r="AE483" s="79" t="s">
        <v>87</v>
      </c>
      <c r="AF483" s="90">
        <f>AJ481+AJ486</f>
        <v>120363.8</v>
      </c>
      <c r="AG483" s="83"/>
      <c r="AH483" s="83"/>
      <c r="AI483" s="83"/>
      <c r="AJ483" s="98"/>
      <c r="AK483" s="83"/>
      <c r="AL483" s="83">
        <f t="shared" si="16"/>
        <v>0</v>
      </c>
      <c r="AM483" s="83"/>
      <c r="AN483" s="83"/>
      <c r="AO483" s="83"/>
      <c r="AP483" s="45">
        <f t="shared" si="17"/>
        <v>0</v>
      </c>
      <c r="AQ483" s="83"/>
      <c r="AR483" s="83"/>
      <c r="AS483" s="45">
        <f t="shared" si="18"/>
        <v>0</v>
      </c>
      <c r="AT483" s="90"/>
      <c r="AU483" s="90"/>
      <c r="AV483" s="90"/>
      <c r="AW483" s="90"/>
      <c r="AX483" s="90"/>
      <c r="AY483" s="83">
        <v>0</v>
      </c>
      <c r="AZ483" s="90"/>
      <c r="BA483" s="90"/>
      <c r="BB483" s="83">
        <v>0</v>
      </c>
      <c r="BC483" s="90"/>
      <c r="BD483" s="90"/>
      <c r="BE483" s="83">
        <v>0</v>
      </c>
      <c r="BF483" s="90"/>
      <c r="BG483" s="83">
        <v>0</v>
      </c>
      <c r="BH483" s="90"/>
      <c r="BI483" s="83">
        <v>0</v>
      </c>
      <c r="BJ483" s="80"/>
    </row>
    <row r="484" spans="1:62" ht="60" customHeight="1">
      <c r="A484" s="75"/>
      <c r="B484" s="75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154" t="s">
        <v>540</v>
      </c>
      <c r="AE484" s="46" t="s">
        <v>397</v>
      </c>
      <c r="AF484" s="80"/>
      <c r="AG484" s="83"/>
      <c r="AH484" s="83"/>
      <c r="AI484" s="83"/>
      <c r="AJ484" s="98"/>
      <c r="AK484" s="83"/>
      <c r="AL484" s="83">
        <f t="shared" si="16"/>
        <v>0</v>
      </c>
      <c r="AM484" s="83"/>
      <c r="AN484" s="83"/>
      <c r="AO484" s="83"/>
      <c r="AP484" s="45">
        <f t="shared" si="17"/>
        <v>0</v>
      </c>
      <c r="AQ484" s="83"/>
      <c r="AR484" s="83"/>
      <c r="AS484" s="45">
        <f t="shared" si="18"/>
        <v>0</v>
      </c>
      <c r="AT484" s="90"/>
      <c r="AU484" s="90"/>
      <c r="AV484" s="90"/>
      <c r="AW484" s="90"/>
      <c r="AX484" s="90"/>
      <c r="AY484" s="83">
        <v>0</v>
      </c>
      <c r="AZ484" s="90"/>
      <c r="BA484" s="90"/>
      <c r="BB484" s="83">
        <v>0</v>
      </c>
      <c r="BC484" s="90"/>
      <c r="BD484" s="90"/>
      <c r="BE484" s="83">
        <v>0</v>
      </c>
      <c r="BF484" s="90"/>
      <c r="BG484" s="83">
        <v>0</v>
      </c>
      <c r="BH484" s="90"/>
      <c r="BI484" s="83">
        <v>0</v>
      </c>
      <c r="BJ484" s="80"/>
    </row>
    <row r="485" spans="1:62" ht="36">
      <c r="A485" s="75"/>
      <c r="B485" s="75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9" t="s">
        <v>87</v>
      </c>
      <c r="AE485" s="79" t="s">
        <v>87</v>
      </c>
      <c r="AF485" s="80"/>
      <c r="AG485" s="83"/>
      <c r="AH485" s="83"/>
      <c r="AI485" s="83"/>
      <c r="AJ485" s="98"/>
      <c r="AK485" s="83"/>
      <c r="AL485" s="83">
        <f t="shared" si="16"/>
        <v>0</v>
      </c>
      <c r="AM485" s="83"/>
      <c r="AN485" s="83"/>
      <c r="AO485" s="83"/>
      <c r="AP485" s="45">
        <f t="shared" si="17"/>
        <v>0</v>
      </c>
      <c r="AQ485" s="83"/>
      <c r="AR485" s="83"/>
      <c r="AS485" s="45">
        <f t="shared" si="18"/>
        <v>0</v>
      </c>
      <c r="AT485" s="90"/>
      <c r="AU485" s="90"/>
      <c r="AV485" s="90"/>
      <c r="AW485" s="90"/>
      <c r="AX485" s="90"/>
      <c r="AY485" s="83">
        <v>0</v>
      </c>
      <c r="AZ485" s="90"/>
      <c r="BA485" s="90"/>
      <c r="BB485" s="83">
        <v>0</v>
      </c>
      <c r="BC485" s="90"/>
      <c r="BD485" s="90"/>
      <c r="BE485" s="83">
        <v>0</v>
      </c>
      <c r="BF485" s="90"/>
      <c r="BG485" s="83">
        <v>0</v>
      </c>
      <c r="BH485" s="90"/>
      <c r="BI485" s="83">
        <v>0</v>
      </c>
      <c r="BJ485" s="80"/>
    </row>
    <row r="486" spans="1:62" ht="79.5">
      <c r="A486" s="75"/>
      <c r="B486" s="75"/>
      <c r="C486" s="76">
        <v>0</v>
      </c>
      <c r="D486" s="76">
        <v>7</v>
      </c>
      <c r="E486" s="76">
        <v>5</v>
      </c>
      <c r="F486" s="76">
        <v>0</v>
      </c>
      <c r="G486" s="76">
        <v>7</v>
      </c>
      <c r="H486" s="76">
        <v>0</v>
      </c>
      <c r="I486" s="76">
        <v>4</v>
      </c>
      <c r="J486" s="76">
        <v>0</v>
      </c>
      <c r="K486" s="76">
        <v>2</v>
      </c>
      <c r="L486" s="85" t="s">
        <v>184</v>
      </c>
      <c r="M486" s="76">
        <v>8</v>
      </c>
      <c r="N486" s="76">
        <v>0</v>
      </c>
      <c r="O486" s="76">
        <v>0</v>
      </c>
      <c r="P486" s="76">
        <v>0</v>
      </c>
      <c r="Q486" s="76">
        <v>3</v>
      </c>
      <c r="R486" s="76">
        <v>4</v>
      </c>
      <c r="S486" s="76">
        <v>0</v>
      </c>
      <c r="T486" s="77">
        <v>2</v>
      </c>
      <c r="U486" s="77">
        <v>9</v>
      </c>
      <c r="V486" s="77">
        <v>0</v>
      </c>
      <c r="W486" s="77"/>
      <c r="X486" s="77"/>
      <c r="Y486" s="77"/>
      <c r="Z486" s="77"/>
      <c r="AA486" s="77"/>
      <c r="AB486" s="77"/>
      <c r="AC486" s="77"/>
      <c r="AD486" s="102" t="s">
        <v>74</v>
      </c>
      <c r="AE486" s="44" t="s">
        <v>74</v>
      </c>
      <c r="AF486" s="80"/>
      <c r="AG486" s="83">
        <v>0</v>
      </c>
      <c r="AH486" s="83">
        <v>12524.9</v>
      </c>
      <c r="AI486" s="83">
        <v>69552.100000000006</v>
      </c>
      <c r="AJ486" s="98">
        <v>69552.100000000006</v>
      </c>
      <c r="AK486" s="83"/>
      <c r="AL486" s="83">
        <f t="shared" si="16"/>
        <v>69552.100000000006</v>
      </c>
      <c r="AM486" s="83"/>
      <c r="AN486" s="83">
        <v>8312.81</v>
      </c>
      <c r="AO486" s="83"/>
      <c r="AP486" s="45">
        <f t="shared" si="17"/>
        <v>8312.81</v>
      </c>
      <c r="AQ486" s="83"/>
      <c r="AR486" s="83" t="s">
        <v>228</v>
      </c>
      <c r="AS486" s="45">
        <f t="shared" si="18"/>
        <v>77864.91</v>
      </c>
      <c r="AT486" s="90"/>
      <c r="AU486" s="90"/>
      <c r="AV486" s="90"/>
      <c r="AW486" s="90"/>
      <c r="AX486" s="90"/>
      <c r="AY486" s="83">
        <v>69552.100000000006</v>
      </c>
      <c r="AZ486" s="90"/>
      <c r="BA486" s="90"/>
      <c r="BB486" s="83">
        <v>69552.100000000006</v>
      </c>
      <c r="BC486" s="90"/>
      <c r="BD486" s="90"/>
      <c r="BE486" s="83">
        <v>69552.100000000006</v>
      </c>
      <c r="BF486" s="90"/>
      <c r="BG486" s="83">
        <v>69552.100000000006</v>
      </c>
      <c r="BH486" s="90"/>
      <c r="BI486" s="83">
        <v>69552.100000000006</v>
      </c>
      <c r="BJ486" s="80"/>
    </row>
    <row r="487" spans="1:62" ht="45.75">
      <c r="A487" s="75"/>
      <c r="B487" s="75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106" t="s">
        <v>466</v>
      </c>
      <c r="AE487" s="46" t="s">
        <v>20</v>
      </c>
      <c r="AF487" s="80"/>
      <c r="AG487" s="83"/>
      <c r="AH487" s="83"/>
      <c r="AI487" s="83"/>
      <c r="AJ487" s="98"/>
      <c r="AK487" s="83"/>
      <c r="AL487" s="83">
        <f t="shared" si="16"/>
        <v>0</v>
      </c>
      <c r="AM487" s="83"/>
      <c r="AN487" s="83"/>
      <c r="AO487" s="83"/>
      <c r="AP487" s="45">
        <f t="shared" si="17"/>
        <v>0</v>
      </c>
      <c r="AQ487" s="83"/>
      <c r="AR487" s="83"/>
      <c r="AS487" s="45">
        <f t="shared" si="18"/>
        <v>0</v>
      </c>
      <c r="AT487" s="90"/>
      <c r="AU487" s="90"/>
      <c r="AV487" s="90"/>
      <c r="AW487" s="90"/>
      <c r="AX487" s="90"/>
      <c r="AY487" s="83">
        <v>0</v>
      </c>
      <c r="AZ487" s="90"/>
      <c r="BA487" s="90"/>
      <c r="BB487" s="83">
        <v>0</v>
      </c>
      <c r="BC487" s="90"/>
      <c r="BD487" s="90"/>
      <c r="BE487" s="83">
        <v>0</v>
      </c>
      <c r="BF487" s="90"/>
      <c r="BG487" s="83">
        <v>0</v>
      </c>
      <c r="BH487" s="90"/>
      <c r="BI487" s="83">
        <v>0</v>
      </c>
      <c r="BJ487" s="80"/>
    </row>
    <row r="488" spans="1:62" ht="36">
      <c r="A488" s="75"/>
      <c r="B488" s="75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9" t="s">
        <v>87</v>
      </c>
      <c r="AE488" s="79" t="s">
        <v>87</v>
      </c>
      <c r="AF488" s="80"/>
      <c r="AG488" s="83"/>
      <c r="AH488" s="83"/>
      <c r="AI488" s="83"/>
      <c r="AJ488" s="98"/>
      <c r="AK488" s="83"/>
      <c r="AL488" s="83">
        <f t="shared" si="16"/>
        <v>0</v>
      </c>
      <c r="AM488" s="83"/>
      <c r="AN488" s="83"/>
      <c r="AO488" s="83"/>
      <c r="AP488" s="45">
        <f t="shared" si="17"/>
        <v>0</v>
      </c>
      <c r="AQ488" s="83"/>
      <c r="AR488" s="83"/>
      <c r="AS488" s="45">
        <f t="shared" si="18"/>
        <v>0</v>
      </c>
      <c r="AT488" s="90"/>
      <c r="AU488" s="90"/>
      <c r="AV488" s="90"/>
      <c r="AW488" s="90"/>
      <c r="AX488" s="90"/>
      <c r="AY488" s="83">
        <v>0</v>
      </c>
      <c r="AZ488" s="90"/>
      <c r="BA488" s="90"/>
      <c r="BB488" s="83">
        <v>0</v>
      </c>
      <c r="BC488" s="90"/>
      <c r="BD488" s="90"/>
      <c r="BE488" s="83">
        <v>0</v>
      </c>
      <c r="BF488" s="90"/>
      <c r="BG488" s="83">
        <v>0</v>
      </c>
      <c r="BH488" s="90"/>
      <c r="BI488" s="83">
        <v>0</v>
      </c>
      <c r="BJ488" s="80"/>
    </row>
    <row r="489" spans="1:62">
      <c r="A489" s="75"/>
      <c r="B489" s="75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46" t="s">
        <v>397</v>
      </c>
      <c r="AE489" s="46" t="s">
        <v>397</v>
      </c>
      <c r="AF489" s="80"/>
      <c r="AG489" s="83"/>
      <c r="AH489" s="83"/>
      <c r="AI489" s="83"/>
      <c r="AJ489" s="98"/>
      <c r="AK489" s="83"/>
      <c r="AL489" s="83">
        <f t="shared" si="16"/>
        <v>0</v>
      </c>
      <c r="AM489" s="83"/>
      <c r="AN489" s="83"/>
      <c r="AO489" s="83"/>
      <c r="AP489" s="45">
        <f t="shared" si="17"/>
        <v>0</v>
      </c>
      <c r="AQ489" s="83"/>
      <c r="AR489" s="83"/>
      <c r="AS489" s="45">
        <f t="shared" si="18"/>
        <v>0</v>
      </c>
      <c r="AT489" s="90"/>
      <c r="AU489" s="90"/>
      <c r="AV489" s="90"/>
      <c r="AW489" s="90"/>
      <c r="AX489" s="90"/>
      <c r="AY489" s="83">
        <v>0</v>
      </c>
      <c r="AZ489" s="90"/>
      <c r="BA489" s="90"/>
      <c r="BB489" s="83">
        <v>0</v>
      </c>
      <c r="BC489" s="90"/>
      <c r="BD489" s="90"/>
      <c r="BE489" s="83">
        <v>0</v>
      </c>
      <c r="BF489" s="90"/>
      <c r="BG489" s="83">
        <v>0</v>
      </c>
      <c r="BH489" s="90"/>
      <c r="BI489" s="83">
        <v>0</v>
      </c>
      <c r="BJ489" s="80"/>
    </row>
    <row r="490" spans="1:62" ht="36">
      <c r="A490" s="75"/>
      <c r="B490" s="75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9" t="s">
        <v>87</v>
      </c>
      <c r="AE490" s="79" t="s">
        <v>87</v>
      </c>
      <c r="AF490" s="80"/>
      <c r="AG490" s="83"/>
      <c r="AH490" s="83"/>
      <c r="AI490" s="83"/>
      <c r="AJ490" s="98"/>
      <c r="AK490" s="83"/>
      <c r="AL490" s="83">
        <f t="shared" si="16"/>
        <v>0</v>
      </c>
      <c r="AM490" s="83"/>
      <c r="AN490" s="83"/>
      <c r="AO490" s="83"/>
      <c r="AP490" s="45">
        <f t="shared" si="17"/>
        <v>0</v>
      </c>
      <c r="AQ490" s="83"/>
      <c r="AR490" s="83"/>
      <c r="AS490" s="45">
        <f t="shared" si="18"/>
        <v>0</v>
      </c>
      <c r="AT490" s="90"/>
      <c r="AU490" s="90"/>
      <c r="AV490" s="90"/>
      <c r="AW490" s="90"/>
      <c r="AX490" s="90"/>
      <c r="AY490" s="83">
        <v>0</v>
      </c>
      <c r="AZ490" s="90"/>
      <c r="BA490" s="90"/>
      <c r="BB490" s="83">
        <v>0</v>
      </c>
      <c r="BC490" s="90"/>
      <c r="BD490" s="90"/>
      <c r="BE490" s="83">
        <v>0</v>
      </c>
      <c r="BF490" s="90"/>
      <c r="BG490" s="83">
        <v>0</v>
      </c>
      <c r="BH490" s="90"/>
      <c r="BI490" s="83">
        <v>0</v>
      </c>
      <c r="BJ490" s="80"/>
    </row>
    <row r="491" spans="1:62" ht="57">
      <c r="A491" s="75"/>
      <c r="B491" s="75"/>
      <c r="C491" s="76">
        <v>0</v>
      </c>
      <c r="D491" s="76">
        <v>7</v>
      </c>
      <c r="E491" s="76">
        <v>5</v>
      </c>
      <c r="F491" s="76">
        <v>0</v>
      </c>
      <c r="G491" s="76">
        <v>7</v>
      </c>
      <c r="H491" s="76">
        <v>0</v>
      </c>
      <c r="I491" s="76">
        <v>9</v>
      </c>
      <c r="J491" s="76">
        <v>1</v>
      </c>
      <c r="K491" s="76">
        <v>0</v>
      </c>
      <c r="L491" s="76">
        <v>0</v>
      </c>
      <c r="M491" s="76">
        <v>9</v>
      </c>
      <c r="N491" s="76">
        <v>0</v>
      </c>
      <c r="O491" s="76">
        <v>0</v>
      </c>
      <c r="P491" s="76">
        <v>1</v>
      </c>
      <c r="Q491" s="76">
        <v>6</v>
      </c>
      <c r="R491" s="76">
        <v>1</v>
      </c>
      <c r="S491" s="76">
        <v>2</v>
      </c>
      <c r="T491" s="77">
        <v>2</v>
      </c>
      <c r="U491" s="77">
        <v>4</v>
      </c>
      <c r="V491" s="77">
        <v>1</v>
      </c>
      <c r="W491" s="77"/>
      <c r="X491" s="77"/>
      <c r="Y491" s="77"/>
      <c r="Z491" s="77"/>
      <c r="AA491" s="77"/>
      <c r="AB491" s="77"/>
      <c r="AC491" s="77"/>
      <c r="AD491" s="102" t="s">
        <v>286</v>
      </c>
      <c r="AE491" s="44" t="s">
        <v>286</v>
      </c>
      <c r="AF491" s="80"/>
      <c r="AG491" s="83">
        <v>17124</v>
      </c>
      <c r="AH491" s="83">
        <v>0</v>
      </c>
      <c r="AI491" s="83">
        <v>17700</v>
      </c>
      <c r="AJ491" s="98">
        <v>0</v>
      </c>
      <c r="AK491" s="83"/>
      <c r="AL491" s="83">
        <f t="shared" si="16"/>
        <v>0</v>
      </c>
      <c r="AM491" s="83"/>
      <c r="AN491" s="83">
        <v>0</v>
      </c>
      <c r="AO491" s="83"/>
      <c r="AP491" s="45">
        <f t="shared" si="17"/>
        <v>0</v>
      </c>
      <c r="AQ491" s="83"/>
      <c r="AR491" s="83"/>
      <c r="AS491" s="45">
        <f t="shared" si="18"/>
        <v>0</v>
      </c>
      <c r="AT491" s="90"/>
      <c r="AU491" s="90"/>
      <c r="AV491" s="90"/>
      <c r="AW491" s="90"/>
      <c r="AX491" s="90"/>
      <c r="AY491" s="83">
        <v>0</v>
      </c>
      <c r="AZ491" s="90"/>
      <c r="BA491" s="90"/>
      <c r="BB491" s="83">
        <v>0</v>
      </c>
      <c r="BC491" s="90"/>
      <c r="BD491" s="90"/>
      <c r="BE491" s="83">
        <v>0</v>
      </c>
      <c r="BF491" s="90"/>
      <c r="BG491" s="83">
        <v>0</v>
      </c>
      <c r="BH491" s="90"/>
      <c r="BI491" s="83">
        <v>0</v>
      </c>
      <c r="BJ491" s="80"/>
    </row>
    <row r="492" spans="1:62">
      <c r="A492" s="75"/>
      <c r="B492" s="75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106"/>
      <c r="AE492" s="46"/>
      <c r="AF492" s="80"/>
      <c r="AG492" s="83"/>
      <c r="AH492" s="83"/>
      <c r="AI492" s="83"/>
      <c r="AJ492" s="98"/>
      <c r="AK492" s="83"/>
      <c r="AL492" s="83"/>
      <c r="AM492" s="83"/>
      <c r="AN492" s="83"/>
      <c r="AO492" s="83"/>
      <c r="AP492" s="45"/>
      <c r="AQ492" s="83"/>
      <c r="AR492" s="83"/>
      <c r="AS492" s="45"/>
      <c r="AT492" s="90"/>
      <c r="AU492" s="90"/>
      <c r="AV492" s="90"/>
      <c r="AW492" s="90"/>
      <c r="AX492" s="90"/>
      <c r="AY492" s="83"/>
      <c r="AZ492" s="90"/>
      <c r="BA492" s="90"/>
      <c r="BB492" s="83"/>
      <c r="BC492" s="90"/>
      <c r="BD492" s="90"/>
      <c r="BE492" s="83"/>
      <c r="BF492" s="90"/>
      <c r="BG492" s="83"/>
      <c r="BH492" s="90"/>
      <c r="BI492" s="83"/>
      <c r="BJ492" s="80"/>
    </row>
    <row r="493" spans="1:62">
      <c r="A493" s="75"/>
      <c r="B493" s="75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9"/>
      <c r="AE493" s="79"/>
      <c r="AF493" s="80"/>
      <c r="AG493" s="83"/>
      <c r="AH493" s="83"/>
      <c r="AI493" s="83"/>
      <c r="AJ493" s="98"/>
      <c r="AK493" s="83"/>
      <c r="AL493" s="83"/>
      <c r="AM493" s="83"/>
      <c r="AN493" s="83"/>
      <c r="AO493" s="83"/>
      <c r="AP493" s="45"/>
      <c r="AQ493" s="83"/>
      <c r="AR493" s="83"/>
      <c r="AS493" s="45"/>
      <c r="AT493" s="90"/>
      <c r="AU493" s="90"/>
      <c r="AV493" s="90"/>
      <c r="AW493" s="90"/>
      <c r="AX493" s="90"/>
      <c r="AY493" s="83"/>
      <c r="AZ493" s="90"/>
      <c r="BA493" s="90"/>
      <c r="BB493" s="83"/>
      <c r="BC493" s="90"/>
      <c r="BD493" s="90"/>
      <c r="BE493" s="83"/>
      <c r="BF493" s="90"/>
      <c r="BG493" s="83"/>
      <c r="BH493" s="90"/>
      <c r="BI493" s="83"/>
      <c r="BJ493" s="80"/>
    </row>
    <row r="494" spans="1:62">
      <c r="A494" s="75"/>
      <c r="B494" s="75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46"/>
      <c r="AE494" s="46"/>
      <c r="AF494" s="80"/>
      <c r="AG494" s="83"/>
      <c r="AH494" s="83"/>
      <c r="AI494" s="83"/>
      <c r="AJ494" s="98"/>
      <c r="AK494" s="83"/>
      <c r="AL494" s="83"/>
      <c r="AM494" s="83"/>
      <c r="AN494" s="83"/>
      <c r="AO494" s="83"/>
      <c r="AP494" s="45"/>
      <c r="AQ494" s="83"/>
      <c r="AR494" s="83"/>
      <c r="AS494" s="45"/>
      <c r="AT494" s="90"/>
      <c r="AU494" s="90"/>
      <c r="AV494" s="90"/>
      <c r="AW494" s="90"/>
      <c r="AX494" s="90"/>
      <c r="AY494" s="83"/>
      <c r="AZ494" s="90"/>
      <c r="BA494" s="90"/>
      <c r="BB494" s="83"/>
      <c r="BC494" s="90"/>
      <c r="BD494" s="90"/>
      <c r="BE494" s="83"/>
      <c r="BF494" s="90"/>
      <c r="BG494" s="83"/>
      <c r="BH494" s="90"/>
      <c r="BI494" s="83"/>
      <c r="BJ494" s="80"/>
    </row>
    <row r="495" spans="1:62">
      <c r="A495" s="75"/>
      <c r="B495" s="75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9"/>
      <c r="AE495" s="79"/>
      <c r="AF495" s="80"/>
      <c r="AG495" s="83"/>
      <c r="AH495" s="83"/>
      <c r="AI495" s="83"/>
      <c r="AJ495" s="98"/>
      <c r="AK495" s="83"/>
      <c r="AL495" s="83"/>
      <c r="AM495" s="83"/>
      <c r="AN495" s="83"/>
      <c r="AO495" s="83"/>
      <c r="AP495" s="45"/>
      <c r="AQ495" s="83"/>
      <c r="AR495" s="83"/>
      <c r="AS495" s="45"/>
      <c r="AT495" s="90"/>
      <c r="AU495" s="90"/>
      <c r="AV495" s="90"/>
      <c r="AW495" s="90"/>
      <c r="AX495" s="90"/>
      <c r="AY495" s="83"/>
      <c r="AZ495" s="90"/>
      <c r="BA495" s="90"/>
      <c r="BB495" s="83"/>
      <c r="BC495" s="90"/>
      <c r="BD495" s="90"/>
      <c r="BE495" s="83"/>
      <c r="BF495" s="90"/>
      <c r="BG495" s="83"/>
      <c r="BH495" s="90"/>
      <c r="BI495" s="83"/>
      <c r="BJ495" s="80"/>
    </row>
    <row r="496" spans="1:62" ht="57">
      <c r="A496" s="75"/>
      <c r="B496" s="75"/>
      <c r="C496" s="76">
        <v>0</v>
      </c>
      <c r="D496" s="76">
        <v>7</v>
      </c>
      <c r="E496" s="76">
        <v>5</v>
      </c>
      <c r="F496" s="76">
        <v>0</v>
      </c>
      <c r="G496" s="76">
        <v>7</v>
      </c>
      <c r="H496" s="76">
        <v>0</v>
      </c>
      <c r="I496" s="76">
        <v>9</v>
      </c>
      <c r="J496" s="76">
        <v>0</v>
      </c>
      <c r="K496" s="76">
        <v>2</v>
      </c>
      <c r="L496" s="85" t="s">
        <v>184</v>
      </c>
      <c r="M496" s="76">
        <v>3</v>
      </c>
      <c r="N496" s="76">
        <v>0</v>
      </c>
      <c r="O496" s="76">
        <v>0</v>
      </c>
      <c r="P496" s="76">
        <v>0</v>
      </c>
      <c r="Q496" s="76">
        <v>6</v>
      </c>
      <c r="R496" s="76">
        <v>1</v>
      </c>
      <c r="S496" s="76">
        <v>2</v>
      </c>
      <c r="T496" s="77">
        <v>2</v>
      </c>
      <c r="U496" s="77">
        <v>4</v>
      </c>
      <c r="V496" s="77">
        <v>1</v>
      </c>
      <c r="W496" s="77"/>
      <c r="X496" s="77"/>
      <c r="Y496" s="77"/>
      <c r="Z496" s="77"/>
      <c r="AA496" s="77"/>
      <c r="AB496" s="77"/>
      <c r="AC496" s="77"/>
      <c r="AD496" s="102" t="s">
        <v>272</v>
      </c>
      <c r="AE496" s="44" t="s">
        <v>272</v>
      </c>
      <c r="AF496" s="80"/>
      <c r="AG496" s="83">
        <v>17124</v>
      </c>
      <c r="AH496" s="83">
        <v>0</v>
      </c>
      <c r="AI496" s="83">
        <v>19244.5</v>
      </c>
      <c r="AJ496" s="98">
        <v>0</v>
      </c>
      <c r="AK496" s="83"/>
      <c r="AL496" s="83">
        <f t="shared" ref="AL496:AL567" si="19">AJ496+AK496</f>
        <v>0</v>
      </c>
      <c r="AM496" s="83"/>
      <c r="AN496" s="83">
        <v>0</v>
      </c>
      <c r="AO496" s="83"/>
      <c r="AP496" s="45">
        <f t="shared" ref="AP496:AP567" si="20">AN496+AO496</f>
        <v>0</v>
      </c>
      <c r="AQ496" s="83"/>
      <c r="AR496" s="83"/>
      <c r="AS496" s="45">
        <f t="shared" ref="AS496:AS567" si="21">AL496+AP496</f>
        <v>0</v>
      </c>
      <c r="AT496" s="90"/>
      <c r="AU496" s="90"/>
      <c r="AV496" s="90"/>
      <c r="AW496" s="90"/>
      <c r="AX496" s="90"/>
      <c r="AY496" s="83">
        <v>0</v>
      </c>
      <c r="AZ496" s="90"/>
      <c r="BA496" s="90"/>
      <c r="BB496" s="83">
        <v>0</v>
      </c>
      <c r="BC496" s="90"/>
      <c r="BD496" s="90"/>
      <c r="BE496" s="83">
        <v>0</v>
      </c>
      <c r="BF496" s="90"/>
      <c r="BG496" s="83">
        <v>0</v>
      </c>
      <c r="BH496" s="90"/>
      <c r="BI496" s="83">
        <v>0</v>
      </c>
      <c r="BJ496" s="80"/>
    </row>
    <row r="497" spans="1:62" ht="102">
      <c r="A497" s="75"/>
      <c r="B497" s="75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106" t="s">
        <v>541</v>
      </c>
      <c r="AE497" s="46" t="s">
        <v>20</v>
      </c>
      <c r="AF497" s="80"/>
      <c r="AG497" s="83"/>
      <c r="AH497" s="83"/>
      <c r="AI497" s="83"/>
      <c r="AJ497" s="98"/>
      <c r="AK497" s="83"/>
      <c r="AL497" s="83">
        <f t="shared" si="19"/>
        <v>0</v>
      </c>
      <c r="AM497" s="83"/>
      <c r="AN497" s="83"/>
      <c r="AO497" s="83"/>
      <c r="AP497" s="45">
        <f t="shared" si="20"/>
        <v>0</v>
      </c>
      <c r="AQ497" s="83"/>
      <c r="AR497" s="83"/>
      <c r="AS497" s="45">
        <f t="shared" si="21"/>
        <v>0</v>
      </c>
      <c r="AT497" s="90"/>
      <c r="AU497" s="90"/>
      <c r="AV497" s="90"/>
      <c r="AW497" s="90"/>
      <c r="AX497" s="90"/>
      <c r="AY497" s="83">
        <v>0</v>
      </c>
      <c r="AZ497" s="90"/>
      <c r="BA497" s="90"/>
      <c r="BB497" s="83">
        <v>0</v>
      </c>
      <c r="BC497" s="90"/>
      <c r="BD497" s="90"/>
      <c r="BE497" s="83">
        <v>0</v>
      </c>
      <c r="BF497" s="90"/>
      <c r="BG497" s="83">
        <v>0</v>
      </c>
      <c r="BH497" s="90"/>
      <c r="BI497" s="83">
        <v>0</v>
      </c>
      <c r="BJ497" s="80"/>
    </row>
    <row r="498" spans="1:62" ht="36">
      <c r="A498" s="75"/>
      <c r="B498" s="75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9" t="s">
        <v>87</v>
      </c>
      <c r="AE498" s="79" t="s">
        <v>87</v>
      </c>
      <c r="AF498" s="80"/>
      <c r="AG498" s="83"/>
      <c r="AH498" s="83"/>
      <c r="AI498" s="83"/>
      <c r="AJ498" s="98"/>
      <c r="AK498" s="83"/>
      <c r="AL498" s="83">
        <f t="shared" si="19"/>
        <v>0</v>
      </c>
      <c r="AM498" s="83"/>
      <c r="AN498" s="83"/>
      <c r="AO498" s="83"/>
      <c r="AP498" s="45">
        <f t="shared" si="20"/>
        <v>0</v>
      </c>
      <c r="AQ498" s="83"/>
      <c r="AR498" s="83"/>
      <c r="AS498" s="45">
        <f t="shared" si="21"/>
        <v>0</v>
      </c>
      <c r="AT498" s="90"/>
      <c r="AU498" s="90"/>
      <c r="AV498" s="90"/>
      <c r="AW498" s="90"/>
      <c r="AX498" s="90"/>
      <c r="AY498" s="83">
        <v>0</v>
      </c>
      <c r="AZ498" s="90"/>
      <c r="BA498" s="90"/>
      <c r="BB498" s="83">
        <v>0</v>
      </c>
      <c r="BC498" s="90"/>
      <c r="BD498" s="90"/>
      <c r="BE498" s="83">
        <v>0</v>
      </c>
      <c r="BF498" s="90"/>
      <c r="BG498" s="83">
        <v>0</v>
      </c>
      <c r="BH498" s="90"/>
      <c r="BI498" s="83">
        <v>0</v>
      </c>
      <c r="BJ498" s="80"/>
    </row>
    <row r="499" spans="1:62">
      <c r="A499" s="75"/>
      <c r="B499" s="75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46" t="s">
        <v>397</v>
      </c>
      <c r="AE499" s="46" t="s">
        <v>397</v>
      </c>
      <c r="AF499" s="80"/>
      <c r="AG499" s="83"/>
      <c r="AH499" s="83"/>
      <c r="AI499" s="83"/>
      <c r="AJ499" s="98"/>
      <c r="AK499" s="83"/>
      <c r="AL499" s="83">
        <f t="shared" si="19"/>
        <v>0</v>
      </c>
      <c r="AM499" s="83"/>
      <c r="AN499" s="83"/>
      <c r="AO499" s="83"/>
      <c r="AP499" s="45">
        <f t="shared" si="20"/>
        <v>0</v>
      </c>
      <c r="AQ499" s="83"/>
      <c r="AR499" s="83"/>
      <c r="AS499" s="45">
        <f t="shared" si="21"/>
        <v>0</v>
      </c>
      <c r="AT499" s="90"/>
      <c r="AU499" s="90"/>
      <c r="AV499" s="90"/>
      <c r="AW499" s="90"/>
      <c r="AX499" s="90"/>
      <c r="AY499" s="83">
        <v>0</v>
      </c>
      <c r="AZ499" s="90"/>
      <c r="BA499" s="90"/>
      <c r="BB499" s="83">
        <v>0</v>
      </c>
      <c r="BC499" s="90"/>
      <c r="BD499" s="90"/>
      <c r="BE499" s="83">
        <v>0</v>
      </c>
      <c r="BF499" s="90"/>
      <c r="BG499" s="83">
        <v>0</v>
      </c>
      <c r="BH499" s="90"/>
      <c r="BI499" s="83">
        <v>0</v>
      </c>
      <c r="BJ499" s="80"/>
    </row>
    <row r="500" spans="1:62" ht="36">
      <c r="A500" s="75"/>
      <c r="B500" s="75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9" t="s">
        <v>87</v>
      </c>
      <c r="AE500" s="79" t="s">
        <v>87</v>
      </c>
      <c r="AF500" s="80"/>
      <c r="AG500" s="83"/>
      <c r="AH500" s="83"/>
      <c r="AI500" s="83"/>
      <c r="AJ500" s="98"/>
      <c r="AK500" s="83"/>
      <c r="AL500" s="83">
        <f t="shared" si="19"/>
        <v>0</v>
      </c>
      <c r="AM500" s="83"/>
      <c r="AN500" s="83"/>
      <c r="AO500" s="83"/>
      <c r="AP500" s="45">
        <f t="shared" si="20"/>
        <v>0</v>
      </c>
      <c r="AQ500" s="83"/>
      <c r="AR500" s="83"/>
      <c r="AS500" s="45">
        <f t="shared" si="21"/>
        <v>0</v>
      </c>
      <c r="AT500" s="90"/>
      <c r="AU500" s="90"/>
      <c r="AV500" s="90"/>
      <c r="AW500" s="90"/>
      <c r="AX500" s="90"/>
      <c r="AY500" s="83">
        <v>0</v>
      </c>
      <c r="AZ500" s="90"/>
      <c r="BA500" s="90"/>
      <c r="BB500" s="83">
        <v>0</v>
      </c>
      <c r="BC500" s="90"/>
      <c r="BD500" s="90"/>
      <c r="BE500" s="83">
        <v>0</v>
      </c>
      <c r="BF500" s="90"/>
      <c r="BG500" s="83">
        <v>0</v>
      </c>
      <c r="BH500" s="90"/>
      <c r="BI500" s="83">
        <v>0</v>
      </c>
      <c r="BJ500" s="80"/>
    </row>
    <row r="501" spans="1:62" ht="34.5">
      <c r="A501" s="75"/>
      <c r="B501" s="75"/>
      <c r="C501" s="76">
        <v>0</v>
      </c>
      <c r="D501" s="76">
        <v>7</v>
      </c>
      <c r="E501" s="76">
        <v>5</v>
      </c>
      <c r="F501" s="76">
        <v>0</v>
      </c>
      <c r="G501" s="76">
        <v>7</v>
      </c>
      <c r="H501" s="76">
        <v>0</v>
      </c>
      <c r="I501" s="76">
        <v>9</v>
      </c>
      <c r="J501" s="76">
        <v>0</v>
      </c>
      <c r="K501" s="76">
        <v>2</v>
      </c>
      <c r="L501" s="85" t="s">
        <v>184</v>
      </c>
      <c r="M501" s="76">
        <v>8</v>
      </c>
      <c r="N501" s="76">
        <v>0</v>
      </c>
      <c r="O501" s="76">
        <v>0</v>
      </c>
      <c r="P501" s="76">
        <v>0</v>
      </c>
      <c r="Q501" s="76">
        <v>3</v>
      </c>
      <c r="R501" s="76">
        <v>4</v>
      </c>
      <c r="S501" s="76">
        <v>0</v>
      </c>
      <c r="T501" s="77">
        <v>2</v>
      </c>
      <c r="U501" s="77">
        <v>9</v>
      </c>
      <c r="V501" s="77">
        <v>0</v>
      </c>
      <c r="W501" s="77"/>
      <c r="X501" s="77"/>
      <c r="Y501" s="77"/>
      <c r="Z501" s="77"/>
      <c r="AA501" s="77"/>
      <c r="AB501" s="77"/>
      <c r="AC501" s="77"/>
      <c r="AD501" s="102" t="s">
        <v>273</v>
      </c>
      <c r="AE501" s="44" t="s">
        <v>273</v>
      </c>
      <c r="AF501" s="80"/>
      <c r="AG501" s="83">
        <v>2268.6</v>
      </c>
      <c r="AH501" s="83">
        <v>4266.6000000000004</v>
      </c>
      <c r="AI501" s="83">
        <v>4266.6000000000004</v>
      </c>
      <c r="AJ501" s="98">
        <v>4266.6000000000004</v>
      </c>
      <c r="AK501" s="83"/>
      <c r="AL501" s="83">
        <f t="shared" si="19"/>
        <v>4266.6000000000004</v>
      </c>
      <c r="AM501" s="83"/>
      <c r="AN501" s="83">
        <v>0</v>
      </c>
      <c r="AO501" s="83"/>
      <c r="AP501" s="45">
        <f t="shared" si="20"/>
        <v>0</v>
      </c>
      <c r="AQ501" s="83"/>
      <c r="AR501" s="83"/>
      <c r="AS501" s="45">
        <f t="shared" si="21"/>
        <v>4266.6000000000004</v>
      </c>
      <c r="AT501" s="90"/>
      <c r="AU501" s="90"/>
      <c r="AV501" s="90"/>
      <c r="AW501" s="90"/>
      <c r="AX501" s="90"/>
      <c r="AY501" s="83">
        <v>4266.6000000000004</v>
      </c>
      <c r="AZ501" s="90"/>
      <c r="BA501" s="90"/>
      <c r="BB501" s="83">
        <v>4266.6000000000004</v>
      </c>
      <c r="BC501" s="90"/>
      <c r="BD501" s="90"/>
      <c r="BE501" s="83">
        <v>4266.6000000000004</v>
      </c>
      <c r="BF501" s="90"/>
      <c r="BG501" s="83">
        <v>4266.6000000000004</v>
      </c>
      <c r="BH501" s="90"/>
      <c r="BI501" s="83">
        <v>4266.6000000000004</v>
      </c>
      <c r="BJ501" s="80"/>
    </row>
    <row r="502" spans="1:62" ht="57">
      <c r="A502" s="75"/>
      <c r="B502" s="75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106" t="s">
        <v>542</v>
      </c>
      <c r="AE502" s="46" t="s">
        <v>20</v>
      </c>
      <c r="AF502" s="80"/>
      <c r="AG502" s="83"/>
      <c r="AH502" s="83"/>
      <c r="AI502" s="83"/>
      <c r="AJ502" s="98"/>
      <c r="AK502" s="83"/>
      <c r="AL502" s="83">
        <f t="shared" si="19"/>
        <v>0</v>
      </c>
      <c r="AM502" s="83"/>
      <c r="AN502" s="83"/>
      <c r="AO502" s="83"/>
      <c r="AP502" s="45">
        <f t="shared" si="20"/>
        <v>0</v>
      </c>
      <c r="AQ502" s="83"/>
      <c r="AR502" s="83"/>
      <c r="AS502" s="45">
        <f t="shared" si="21"/>
        <v>0</v>
      </c>
      <c r="AT502" s="90"/>
      <c r="AU502" s="90"/>
      <c r="AV502" s="90"/>
      <c r="AW502" s="90"/>
      <c r="AX502" s="90"/>
      <c r="AY502" s="83">
        <v>0</v>
      </c>
      <c r="AZ502" s="90"/>
      <c r="BA502" s="90"/>
      <c r="BB502" s="83">
        <v>0</v>
      </c>
      <c r="BC502" s="90"/>
      <c r="BD502" s="90"/>
      <c r="BE502" s="83">
        <v>0</v>
      </c>
      <c r="BF502" s="90"/>
      <c r="BG502" s="83">
        <v>0</v>
      </c>
      <c r="BH502" s="90"/>
      <c r="BI502" s="83">
        <v>0</v>
      </c>
      <c r="BJ502" s="80"/>
    </row>
    <row r="503" spans="1:62" ht="36">
      <c r="A503" s="75"/>
      <c r="B503" s="75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9" t="s">
        <v>87</v>
      </c>
      <c r="AE503" s="79" t="s">
        <v>87</v>
      </c>
      <c r="AF503" s="80"/>
      <c r="AG503" s="83"/>
      <c r="AH503" s="83"/>
      <c r="AI503" s="83"/>
      <c r="AJ503" s="98"/>
      <c r="AK503" s="83"/>
      <c r="AL503" s="83">
        <f t="shared" si="19"/>
        <v>0</v>
      </c>
      <c r="AM503" s="83"/>
      <c r="AN503" s="83"/>
      <c r="AO503" s="83"/>
      <c r="AP503" s="45">
        <f t="shared" si="20"/>
        <v>0</v>
      </c>
      <c r="AQ503" s="83"/>
      <c r="AR503" s="83"/>
      <c r="AS503" s="45">
        <f t="shared" si="21"/>
        <v>0</v>
      </c>
      <c r="AT503" s="90"/>
      <c r="AU503" s="90"/>
      <c r="AV503" s="90"/>
      <c r="AW503" s="90"/>
      <c r="AX503" s="90"/>
      <c r="AY503" s="83">
        <v>0</v>
      </c>
      <c r="AZ503" s="90"/>
      <c r="BA503" s="90"/>
      <c r="BB503" s="83">
        <v>0</v>
      </c>
      <c r="BC503" s="90"/>
      <c r="BD503" s="90"/>
      <c r="BE503" s="83">
        <v>0</v>
      </c>
      <c r="BF503" s="90"/>
      <c r="BG503" s="83">
        <v>0</v>
      </c>
      <c r="BH503" s="90"/>
      <c r="BI503" s="83">
        <v>0</v>
      </c>
      <c r="BJ503" s="80"/>
    </row>
    <row r="504" spans="1:62">
      <c r="A504" s="75"/>
      <c r="B504" s="75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46" t="s">
        <v>397</v>
      </c>
      <c r="AE504" s="46" t="s">
        <v>397</v>
      </c>
      <c r="AF504" s="80"/>
      <c r="AG504" s="83"/>
      <c r="AH504" s="83"/>
      <c r="AI504" s="83"/>
      <c r="AJ504" s="98"/>
      <c r="AK504" s="83"/>
      <c r="AL504" s="83">
        <f t="shared" si="19"/>
        <v>0</v>
      </c>
      <c r="AM504" s="83"/>
      <c r="AN504" s="83"/>
      <c r="AO504" s="83"/>
      <c r="AP504" s="45">
        <f t="shared" si="20"/>
        <v>0</v>
      </c>
      <c r="AQ504" s="83"/>
      <c r="AR504" s="83"/>
      <c r="AS504" s="45">
        <f t="shared" si="21"/>
        <v>0</v>
      </c>
      <c r="AT504" s="90"/>
      <c r="AU504" s="90"/>
      <c r="AV504" s="90"/>
      <c r="AW504" s="90"/>
      <c r="AX504" s="90"/>
      <c r="AY504" s="83">
        <v>0</v>
      </c>
      <c r="AZ504" s="90"/>
      <c r="BA504" s="90"/>
      <c r="BB504" s="83">
        <v>0</v>
      </c>
      <c r="BC504" s="90"/>
      <c r="BD504" s="90"/>
      <c r="BE504" s="83">
        <v>0</v>
      </c>
      <c r="BF504" s="90"/>
      <c r="BG504" s="83">
        <v>0</v>
      </c>
      <c r="BH504" s="90"/>
      <c r="BI504" s="83">
        <v>0</v>
      </c>
      <c r="BJ504" s="80"/>
    </row>
    <row r="505" spans="1:62" ht="36">
      <c r="A505" s="75"/>
      <c r="B505" s="75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9" t="s">
        <v>87</v>
      </c>
      <c r="AE505" s="79" t="s">
        <v>87</v>
      </c>
      <c r="AF505" s="80"/>
      <c r="AG505" s="83"/>
      <c r="AH505" s="83"/>
      <c r="AI505" s="83"/>
      <c r="AJ505" s="98"/>
      <c r="AK505" s="83"/>
      <c r="AL505" s="83">
        <f t="shared" si="19"/>
        <v>0</v>
      </c>
      <c r="AM505" s="83"/>
      <c r="AN505" s="83"/>
      <c r="AO505" s="83"/>
      <c r="AP505" s="45">
        <f t="shared" si="20"/>
        <v>0</v>
      </c>
      <c r="AQ505" s="83"/>
      <c r="AR505" s="83"/>
      <c r="AS505" s="45">
        <f t="shared" si="21"/>
        <v>0</v>
      </c>
      <c r="AT505" s="90"/>
      <c r="AU505" s="90"/>
      <c r="AV505" s="90"/>
      <c r="AW505" s="90"/>
      <c r="AX505" s="90"/>
      <c r="AY505" s="83">
        <v>0</v>
      </c>
      <c r="AZ505" s="90"/>
      <c r="BA505" s="90"/>
      <c r="BB505" s="83">
        <v>0</v>
      </c>
      <c r="BC505" s="90"/>
      <c r="BD505" s="90"/>
      <c r="BE505" s="83">
        <v>0</v>
      </c>
      <c r="BF505" s="90"/>
      <c r="BG505" s="83">
        <v>0</v>
      </c>
      <c r="BH505" s="90"/>
      <c r="BI505" s="83">
        <v>0</v>
      </c>
      <c r="BJ505" s="80"/>
    </row>
    <row r="506" spans="1:62" ht="85.5">
      <c r="A506" s="75"/>
      <c r="B506" s="75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105" t="s">
        <v>300</v>
      </c>
      <c r="AE506" s="44" t="s">
        <v>300</v>
      </c>
      <c r="AF506" s="80"/>
      <c r="AG506" s="83"/>
      <c r="AH506" s="83"/>
      <c r="AI506" s="83"/>
      <c r="AJ506" s="98"/>
      <c r="AK506" s="83"/>
      <c r="AL506" s="83">
        <f t="shared" si="19"/>
        <v>0</v>
      </c>
      <c r="AM506" s="83"/>
      <c r="AN506" s="83"/>
      <c r="AO506" s="83"/>
      <c r="AP506" s="45">
        <f t="shared" si="20"/>
        <v>0</v>
      </c>
      <c r="AQ506" s="83"/>
      <c r="AR506" s="83"/>
      <c r="AS506" s="45">
        <f t="shared" si="21"/>
        <v>0</v>
      </c>
      <c r="AT506" s="90"/>
      <c r="AU506" s="90"/>
      <c r="AV506" s="90"/>
      <c r="AW506" s="90"/>
      <c r="AX506" s="90"/>
      <c r="AY506" s="83">
        <v>0</v>
      </c>
      <c r="AZ506" s="90"/>
      <c r="BA506" s="90"/>
      <c r="BB506" s="83">
        <v>0</v>
      </c>
      <c r="BC506" s="90"/>
      <c r="BD506" s="90"/>
      <c r="BE506" s="83">
        <v>0</v>
      </c>
      <c r="BF506" s="90"/>
      <c r="BG506" s="83">
        <v>0</v>
      </c>
      <c r="BH506" s="90"/>
      <c r="BI506" s="83">
        <v>0</v>
      </c>
      <c r="BJ506" s="80"/>
    </row>
    <row r="507" spans="1:62" ht="57">
      <c r="A507" s="75"/>
      <c r="B507" s="75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106" t="s">
        <v>467</v>
      </c>
      <c r="AE507" s="46" t="s">
        <v>478</v>
      </c>
      <c r="AF507" s="80"/>
      <c r="AG507" s="83"/>
      <c r="AH507" s="83"/>
      <c r="AI507" s="83"/>
      <c r="AJ507" s="98"/>
      <c r="AK507" s="83"/>
      <c r="AL507" s="83">
        <f t="shared" si="19"/>
        <v>0</v>
      </c>
      <c r="AM507" s="83"/>
      <c r="AN507" s="83"/>
      <c r="AO507" s="83"/>
      <c r="AP507" s="45">
        <f t="shared" si="20"/>
        <v>0</v>
      </c>
      <c r="AQ507" s="83"/>
      <c r="AR507" s="83"/>
      <c r="AS507" s="45">
        <f t="shared" si="21"/>
        <v>0</v>
      </c>
      <c r="AT507" s="90"/>
      <c r="AU507" s="90"/>
      <c r="AV507" s="90"/>
      <c r="AW507" s="90"/>
      <c r="AX507" s="90"/>
      <c r="AY507" s="83">
        <v>0</v>
      </c>
      <c r="AZ507" s="90"/>
      <c r="BA507" s="90"/>
      <c r="BB507" s="83">
        <v>0</v>
      </c>
      <c r="BC507" s="90"/>
      <c r="BD507" s="90"/>
      <c r="BE507" s="83">
        <v>0</v>
      </c>
      <c r="BF507" s="90"/>
      <c r="BG507" s="83">
        <v>0</v>
      </c>
      <c r="BH507" s="90"/>
      <c r="BI507" s="83">
        <v>0</v>
      </c>
      <c r="BJ507" s="80"/>
    </row>
    <row r="508" spans="1:62" ht="45.75">
      <c r="A508" s="75"/>
      <c r="B508" s="75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110" t="s">
        <v>494</v>
      </c>
      <c r="AE508" s="46" t="s">
        <v>479</v>
      </c>
      <c r="AF508" s="80"/>
      <c r="AG508" s="83"/>
      <c r="AH508" s="83"/>
      <c r="AI508" s="83"/>
      <c r="AJ508" s="98"/>
      <c r="AK508" s="83"/>
      <c r="AL508" s="83">
        <f t="shared" si="19"/>
        <v>0</v>
      </c>
      <c r="AM508" s="83"/>
      <c r="AN508" s="83"/>
      <c r="AO508" s="83"/>
      <c r="AP508" s="45">
        <f t="shared" si="20"/>
        <v>0</v>
      </c>
      <c r="AQ508" s="83"/>
      <c r="AR508" s="83"/>
      <c r="AS508" s="45">
        <f t="shared" si="21"/>
        <v>0</v>
      </c>
      <c r="AT508" s="90"/>
      <c r="AU508" s="90"/>
      <c r="AV508" s="90"/>
      <c r="AW508" s="90"/>
      <c r="AX508" s="90"/>
      <c r="AY508" s="83">
        <v>0</v>
      </c>
      <c r="AZ508" s="90"/>
      <c r="BA508" s="90"/>
      <c r="BB508" s="83">
        <v>0</v>
      </c>
      <c r="BC508" s="90"/>
      <c r="BD508" s="90"/>
      <c r="BE508" s="83">
        <v>0</v>
      </c>
      <c r="BF508" s="90"/>
      <c r="BG508" s="83">
        <v>0</v>
      </c>
      <c r="BH508" s="90"/>
      <c r="BI508" s="83">
        <v>0</v>
      </c>
      <c r="BJ508" s="80"/>
    </row>
    <row r="509" spans="1:62" ht="57">
      <c r="A509" s="75"/>
      <c r="B509" s="75"/>
      <c r="C509" s="76">
        <v>0</v>
      </c>
      <c r="D509" s="76">
        <v>7</v>
      </c>
      <c r="E509" s="76">
        <v>5</v>
      </c>
      <c r="F509" s="76">
        <v>0</v>
      </c>
      <c r="G509" s="76">
        <v>7</v>
      </c>
      <c r="H509" s="76">
        <v>0</v>
      </c>
      <c r="I509" s="76">
        <v>9</v>
      </c>
      <c r="J509" s="76">
        <v>0</v>
      </c>
      <c r="K509" s="76">
        <v>2</v>
      </c>
      <c r="L509" s="85" t="s">
        <v>184</v>
      </c>
      <c r="M509" s="76">
        <v>1</v>
      </c>
      <c r="N509" s="76">
        <v>0</v>
      </c>
      <c r="O509" s="76">
        <v>0</v>
      </c>
      <c r="P509" s="76">
        <v>0</v>
      </c>
      <c r="Q509" s="76">
        <v>2</v>
      </c>
      <c r="R509" s="76">
        <v>4</v>
      </c>
      <c r="S509" s="76">
        <v>4</v>
      </c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102" t="s">
        <v>301</v>
      </c>
      <c r="AE509" s="44" t="s">
        <v>301</v>
      </c>
      <c r="AF509" s="80"/>
      <c r="AG509" s="83">
        <v>0</v>
      </c>
      <c r="AH509" s="83">
        <v>0</v>
      </c>
      <c r="AI509" s="83">
        <v>0</v>
      </c>
      <c r="AJ509" s="98">
        <v>0</v>
      </c>
      <c r="AK509" s="83"/>
      <c r="AL509" s="83">
        <f t="shared" si="19"/>
        <v>0</v>
      </c>
      <c r="AM509" s="83"/>
      <c r="AN509" s="83">
        <v>0</v>
      </c>
      <c r="AO509" s="83"/>
      <c r="AP509" s="45">
        <f t="shared" si="20"/>
        <v>0</v>
      </c>
      <c r="AQ509" s="83"/>
      <c r="AR509" s="83"/>
      <c r="AS509" s="45">
        <f t="shared" si="21"/>
        <v>0</v>
      </c>
      <c r="AT509" s="90"/>
      <c r="AU509" s="90"/>
      <c r="AV509" s="90"/>
      <c r="AW509" s="90"/>
      <c r="AX509" s="90"/>
      <c r="AY509" s="83">
        <v>0</v>
      </c>
      <c r="AZ509" s="90"/>
      <c r="BA509" s="90"/>
      <c r="BB509" s="83">
        <v>0</v>
      </c>
      <c r="BC509" s="90"/>
      <c r="BD509" s="90"/>
      <c r="BE509" s="83">
        <v>0</v>
      </c>
      <c r="BF509" s="90"/>
      <c r="BG509" s="83">
        <v>0</v>
      </c>
      <c r="BH509" s="90"/>
      <c r="BI509" s="83">
        <v>0</v>
      </c>
      <c r="BJ509" s="80"/>
    </row>
    <row r="510" spans="1:62" ht="60">
      <c r="A510" s="75"/>
      <c r="B510" s="75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153" t="s">
        <v>318</v>
      </c>
      <c r="AE510" s="46" t="s">
        <v>20</v>
      </c>
      <c r="AF510" s="80"/>
      <c r="AG510" s="83"/>
      <c r="AH510" s="83"/>
      <c r="AI510" s="83"/>
      <c r="AJ510" s="98"/>
      <c r="AK510" s="83"/>
      <c r="AL510" s="83">
        <f t="shared" si="19"/>
        <v>0</v>
      </c>
      <c r="AM510" s="83"/>
      <c r="AN510" s="83"/>
      <c r="AO510" s="83"/>
      <c r="AP510" s="45">
        <f t="shared" si="20"/>
        <v>0</v>
      </c>
      <c r="AQ510" s="83"/>
      <c r="AR510" s="83"/>
      <c r="AS510" s="45">
        <f t="shared" si="21"/>
        <v>0</v>
      </c>
      <c r="AT510" s="90"/>
      <c r="AU510" s="90"/>
      <c r="AV510" s="90"/>
      <c r="AW510" s="90"/>
      <c r="AX510" s="90"/>
      <c r="AY510" s="83">
        <v>0</v>
      </c>
      <c r="AZ510" s="90"/>
      <c r="BA510" s="90"/>
      <c r="BB510" s="83">
        <v>0</v>
      </c>
      <c r="BC510" s="90"/>
      <c r="BD510" s="90"/>
      <c r="BE510" s="83">
        <v>0</v>
      </c>
      <c r="BF510" s="90"/>
      <c r="BG510" s="83">
        <v>0</v>
      </c>
      <c r="BH510" s="90"/>
      <c r="BI510" s="83">
        <v>0</v>
      </c>
      <c r="BJ510" s="80"/>
    </row>
    <row r="511" spans="1:62" ht="36">
      <c r="A511" s="75"/>
      <c r="B511" s="75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9" t="s">
        <v>87</v>
      </c>
      <c r="AE511" s="79"/>
      <c r="AF511" s="80"/>
      <c r="AG511" s="83"/>
      <c r="AH511" s="83"/>
      <c r="AI511" s="83"/>
      <c r="AJ511" s="98"/>
      <c r="AK511" s="83"/>
      <c r="AL511" s="83">
        <f t="shared" si="19"/>
        <v>0</v>
      </c>
      <c r="AM511" s="83"/>
      <c r="AN511" s="83"/>
      <c r="AO511" s="83"/>
      <c r="AP511" s="45">
        <f t="shared" si="20"/>
        <v>0</v>
      </c>
      <c r="AQ511" s="83"/>
      <c r="AR511" s="83"/>
      <c r="AS511" s="45">
        <f t="shared" si="21"/>
        <v>0</v>
      </c>
      <c r="AT511" s="90"/>
      <c r="AU511" s="90"/>
      <c r="AV511" s="90"/>
      <c r="AW511" s="90"/>
      <c r="AX511" s="90"/>
      <c r="AY511" s="83">
        <v>0</v>
      </c>
      <c r="AZ511" s="90"/>
      <c r="BA511" s="90"/>
      <c r="BB511" s="83">
        <v>0</v>
      </c>
      <c r="BC511" s="90"/>
      <c r="BD511" s="90"/>
      <c r="BE511" s="83">
        <v>0</v>
      </c>
      <c r="BF511" s="90"/>
      <c r="BG511" s="83">
        <v>0</v>
      </c>
      <c r="BH511" s="90"/>
      <c r="BI511" s="83">
        <v>0</v>
      </c>
      <c r="BJ511" s="80"/>
    </row>
    <row r="512" spans="1:62" ht="45.75">
      <c r="A512" s="75"/>
      <c r="B512" s="75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144" t="s">
        <v>319</v>
      </c>
      <c r="AE512" s="46" t="s">
        <v>397</v>
      </c>
      <c r="AF512" s="80"/>
      <c r="AG512" s="83"/>
      <c r="AH512" s="83"/>
      <c r="AI512" s="83"/>
      <c r="AJ512" s="98"/>
      <c r="AK512" s="83"/>
      <c r="AL512" s="83">
        <f t="shared" si="19"/>
        <v>0</v>
      </c>
      <c r="AM512" s="83"/>
      <c r="AN512" s="83"/>
      <c r="AO512" s="83"/>
      <c r="AP512" s="45">
        <f t="shared" si="20"/>
        <v>0</v>
      </c>
      <c r="AQ512" s="83"/>
      <c r="AR512" s="83"/>
      <c r="AS512" s="45">
        <f t="shared" si="21"/>
        <v>0</v>
      </c>
      <c r="AT512" s="90"/>
      <c r="AU512" s="90"/>
      <c r="AV512" s="90"/>
      <c r="AW512" s="90"/>
      <c r="AX512" s="90"/>
      <c r="AY512" s="83">
        <v>0</v>
      </c>
      <c r="AZ512" s="90"/>
      <c r="BA512" s="90"/>
      <c r="BB512" s="83">
        <v>0</v>
      </c>
      <c r="BC512" s="90"/>
      <c r="BD512" s="90"/>
      <c r="BE512" s="83">
        <v>0</v>
      </c>
      <c r="BF512" s="90"/>
      <c r="BG512" s="83">
        <v>0</v>
      </c>
      <c r="BH512" s="90"/>
      <c r="BI512" s="83">
        <v>0</v>
      </c>
      <c r="BJ512" s="80"/>
    </row>
    <row r="513" spans="1:62" ht="36">
      <c r="A513" s="75"/>
      <c r="B513" s="75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9" t="s">
        <v>87</v>
      </c>
      <c r="AE513" s="79" t="s">
        <v>87</v>
      </c>
      <c r="AF513" s="80"/>
      <c r="AG513" s="83"/>
      <c r="AH513" s="83"/>
      <c r="AI513" s="83"/>
      <c r="AJ513" s="98"/>
      <c r="AK513" s="83"/>
      <c r="AL513" s="83">
        <f t="shared" si="19"/>
        <v>0</v>
      </c>
      <c r="AM513" s="83"/>
      <c r="AN513" s="83"/>
      <c r="AO513" s="83"/>
      <c r="AP513" s="45">
        <f t="shared" si="20"/>
        <v>0</v>
      </c>
      <c r="AQ513" s="83"/>
      <c r="AR513" s="83"/>
      <c r="AS513" s="45">
        <f t="shared" si="21"/>
        <v>0</v>
      </c>
      <c r="AT513" s="90"/>
      <c r="AU513" s="90"/>
      <c r="AV513" s="90"/>
      <c r="AW513" s="90"/>
      <c r="AX513" s="90"/>
      <c r="AY513" s="83">
        <v>0</v>
      </c>
      <c r="AZ513" s="90"/>
      <c r="BA513" s="90"/>
      <c r="BB513" s="83">
        <v>0</v>
      </c>
      <c r="BC513" s="90"/>
      <c r="BD513" s="90"/>
      <c r="BE513" s="83">
        <v>0</v>
      </c>
      <c r="BF513" s="90"/>
      <c r="BG513" s="83">
        <v>0</v>
      </c>
      <c r="BH513" s="90"/>
      <c r="BI513" s="83">
        <v>0</v>
      </c>
      <c r="BJ513" s="80"/>
    </row>
    <row r="514" spans="1:62" ht="60">
      <c r="A514" s="75"/>
      <c r="B514" s="75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151" t="s">
        <v>385</v>
      </c>
      <c r="AE514" s="79"/>
      <c r="AF514" s="80"/>
      <c r="AG514" s="83"/>
      <c r="AH514" s="83"/>
      <c r="AI514" s="83"/>
      <c r="AJ514" s="98"/>
      <c r="AK514" s="83"/>
      <c r="AL514" s="83"/>
      <c r="AM514" s="83"/>
      <c r="AN514" s="83"/>
      <c r="AO514" s="83"/>
      <c r="AP514" s="45"/>
      <c r="AQ514" s="83"/>
      <c r="AR514" s="83"/>
      <c r="AS514" s="45"/>
      <c r="AT514" s="90"/>
      <c r="AU514" s="90"/>
      <c r="AV514" s="90"/>
      <c r="AW514" s="90"/>
      <c r="AX514" s="90"/>
      <c r="AY514" s="83"/>
      <c r="AZ514" s="90"/>
      <c r="BA514" s="90"/>
      <c r="BB514" s="83"/>
      <c r="BC514" s="90"/>
      <c r="BD514" s="90"/>
      <c r="BE514" s="83"/>
      <c r="BF514" s="90"/>
      <c r="BG514" s="83"/>
      <c r="BH514" s="90"/>
      <c r="BI514" s="83"/>
      <c r="BJ514" s="80"/>
    </row>
    <row r="515" spans="1:62" ht="36">
      <c r="A515" s="75"/>
      <c r="B515" s="75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9" t="s">
        <v>87</v>
      </c>
      <c r="AE515" s="79"/>
      <c r="AF515" s="80"/>
      <c r="AG515" s="83"/>
      <c r="AH515" s="83"/>
      <c r="AI515" s="83"/>
      <c r="AJ515" s="98"/>
      <c r="AK515" s="83"/>
      <c r="AL515" s="83"/>
      <c r="AM515" s="83"/>
      <c r="AN515" s="83"/>
      <c r="AO515" s="83"/>
      <c r="AP515" s="45"/>
      <c r="AQ515" s="83"/>
      <c r="AR515" s="83"/>
      <c r="AS515" s="45"/>
      <c r="AT515" s="90"/>
      <c r="AU515" s="90"/>
      <c r="AV515" s="90"/>
      <c r="AW515" s="90"/>
      <c r="AX515" s="90"/>
      <c r="AY515" s="83"/>
      <c r="AZ515" s="90"/>
      <c r="BA515" s="90"/>
      <c r="BB515" s="83"/>
      <c r="BC515" s="90"/>
      <c r="BD515" s="90"/>
      <c r="BE515" s="83"/>
      <c r="BF515" s="90"/>
      <c r="BG515" s="83"/>
      <c r="BH515" s="90"/>
      <c r="BI515" s="83"/>
      <c r="BJ515" s="80"/>
    </row>
    <row r="516" spans="1:62" ht="57">
      <c r="A516" s="75"/>
      <c r="B516" s="75"/>
      <c r="C516" s="76"/>
      <c r="D516" s="76"/>
      <c r="E516" s="76"/>
      <c r="F516" s="76"/>
      <c r="G516" s="76"/>
      <c r="H516" s="76"/>
      <c r="I516" s="76"/>
      <c r="J516" s="76"/>
      <c r="K516" s="76"/>
      <c r="L516" s="85"/>
      <c r="M516" s="76"/>
      <c r="N516" s="76"/>
      <c r="O516" s="76"/>
      <c r="P516" s="76"/>
      <c r="Q516" s="76"/>
      <c r="R516" s="76"/>
      <c r="S516" s="76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102" t="s">
        <v>559</v>
      </c>
      <c r="AE516" s="44" t="s">
        <v>50</v>
      </c>
      <c r="AF516" s="80"/>
      <c r="AG516" s="83"/>
      <c r="AH516" s="83"/>
      <c r="AI516" s="83"/>
      <c r="AJ516" s="98"/>
      <c r="AK516" s="83"/>
      <c r="AL516" s="83">
        <f t="shared" si="19"/>
        <v>0</v>
      </c>
      <c r="AM516" s="83"/>
      <c r="AN516" s="83"/>
      <c r="AO516" s="83"/>
      <c r="AP516" s="45">
        <f t="shared" si="20"/>
        <v>0</v>
      </c>
      <c r="AQ516" s="83"/>
      <c r="AR516" s="83"/>
      <c r="AS516" s="45">
        <f t="shared" si="21"/>
        <v>0</v>
      </c>
      <c r="AT516" s="90"/>
      <c r="AU516" s="90"/>
      <c r="AV516" s="90"/>
      <c r="AW516" s="90"/>
      <c r="AX516" s="90"/>
      <c r="AY516" s="83">
        <v>0</v>
      </c>
      <c r="AZ516" s="90"/>
      <c r="BA516" s="90"/>
      <c r="BB516" s="83">
        <v>0</v>
      </c>
      <c r="BC516" s="90"/>
      <c r="BD516" s="90"/>
      <c r="BE516" s="83">
        <v>0</v>
      </c>
      <c r="BF516" s="90"/>
      <c r="BG516" s="83">
        <v>0</v>
      </c>
      <c r="BH516" s="90"/>
      <c r="BI516" s="83">
        <v>0</v>
      </c>
      <c r="BJ516" s="80"/>
    </row>
    <row r="517" spans="1:62">
      <c r="A517" s="75"/>
      <c r="B517" s="75"/>
      <c r="C517" s="76">
        <v>0</v>
      </c>
      <c r="D517" s="76">
        <v>7</v>
      </c>
      <c r="E517" s="76">
        <v>5</v>
      </c>
      <c r="F517" s="76">
        <v>0</v>
      </c>
      <c r="G517" s="76">
        <v>7</v>
      </c>
      <c r="H517" s="76">
        <v>0</v>
      </c>
      <c r="I517" s="76">
        <v>9</v>
      </c>
      <c r="J517" s="76">
        <v>0</v>
      </c>
      <c r="K517" s="76">
        <v>2</v>
      </c>
      <c r="L517" s="85" t="s">
        <v>184</v>
      </c>
      <c r="M517" s="76">
        <v>8</v>
      </c>
      <c r="N517" s="76">
        <v>0</v>
      </c>
      <c r="O517" s="76">
        <v>0</v>
      </c>
      <c r="P517" s="76">
        <v>0</v>
      </c>
      <c r="Q517" s="76">
        <v>3</v>
      </c>
      <c r="R517" s="76">
        <v>4</v>
      </c>
      <c r="S517" s="76">
        <v>0</v>
      </c>
      <c r="T517" s="77">
        <v>2</v>
      </c>
      <c r="U517" s="77">
        <v>9</v>
      </c>
      <c r="V517" s="77">
        <v>0</v>
      </c>
      <c r="W517" s="77"/>
      <c r="X517" s="77"/>
      <c r="Y517" s="77"/>
      <c r="Z517" s="77"/>
      <c r="AA517" s="77"/>
      <c r="AB517" s="77"/>
      <c r="AC517" s="77"/>
      <c r="AD517" s="54">
        <v>5222404340</v>
      </c>
      <c r="AE517" s="54">
        <v>5222404340</v>
      </c>
      <c r="AF517" s="80"/>
      <c r="AG517" s="83">
        <v>203.4</v>
      </c>
      <c r="AH517" s="83">
        <v>179.2</v>
      </c>
      <c r="AI517" s="83">
        <v>179.2</v>
      </c>
      <c r="AJ517" s="98">
        <v>179.2</v>
      </c>
      <c r="AK517" s="83"/>
      <c r="AL517" s="83">
        <f t="shared" si="19"/>
        <v>179.2</v>
      </c>
      <c r="AM517" s="83"/>
      <c r="AN517" s="83">
        <v>0</v>
      </c>
      <c r="AO517" s="83"/>
      <c r="AP517" s="45">
        <f t="shared" si="20"/>
        <v>0</v>
      </c>
      <c r="AQ517" s="83"/>
      <c r="AR517" s="83"/>
      <c r="AS517" s="45">
        <f t="shared" si="21"/>
        <v>179.2</v>
      </c>
      <c r="AT517" s="90"/>
      <c r="AU517" s="90"/>
      <c r="AV517" s="90"/>
      <c r="AW517" s="90"/>
      <c r="AX517" s="90"/>
      <c r="AY517" s="83">
        <v>179.2</v>
      </c>
      <c r="AZ517" s="90"/>
      <c r="BA517" s="90"/>
      <c r="BB517" s="83">
        <v>179.2</v>
      </c>
      <c r="BC517" s="90"/>
      <c r="BD517" s="90"/>
      <c r="BE517" s="83">
        <v>179.2</v>
      </c>
      <c r="BF517" s="90"/>
      <c r="BG517" s="83">
        <v>179.2</v>
      </c>
      <c r="BH517" s="90"/>
      <c r="BI517" s="83">
        <v>179.2</v>
      </c>
      <c r="BJ517" s="80"/>
    </row>
    <row r="518" spans="1:62">
      <c r="A518" s="75"/>
      <c r="B518" s="75"/>
      <c r="C518" s="76">
        <v>0</v>
      </c>
      <c r="D518" s="76">
        <v>7</v>
      </c>
      <c r="E518" s="76">
        <v>5</v>
      </c>
      <c r="F518" s="76">
        <v>0</v>
      </c>
      <c r="G518" s="76">
        <v>7</v>
      </c>
      <c r="H518" s="76">
        <v>0</v>
      </c>
      <c r="I518" s="76">
        <v>9</v>
      </c>
      <c r="J518" s="76">
        <v>0</v>
      </c>
      <c r="K518" s="76">
        <v>2</v>
      </c>
      <c r="L518" s="85" t="s">
        <v>184</v>
      </c>
      <c r="M518" s="76">
        <v>1</v>
      </c>
      <c r="N518" s="76">
        <v>0</v>
      </c>
      <c r="O518" s="76">
        <v>0</v>
      </c>
      <c r="P518" s="76">
        <v>0</v>
      </c>
      <c r="Q518" s="76">
        <v>2</v>
      </c>
      <c r="R518" s="76">
        <v>4</v>
      </c>
      <c r="S518" s="76">
        <v>4</v>
      </c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54">
        <v>5222403244</v>
      </c>
      <c r="AE518" s="54">
        <v>5222403244</v>
      </c>
      <c r="AF518" s="80"/>
      <c r="AG518" s="83">
        <v>40</v>
      </c>
      <c r="AH518" s="83">
        <v>200</v>
      </c>
      <c r="AI518" s="83">
        <v>200</v>
      </c>
      <c r="AJ518" s="98">
        <v>200</v>
      </c>
      <c r="AK518" s="83"/>
      <c r="AL518" s="83">
        <f t="shared" si="19"/>
        <v>200</v>
      </c>
      <c r="AM518" s="83"/>
      <c r="AN518" s="83">
        <v>0</v>
      </c>
      <c r="AO518" s="83"/>
      <c r="AP518" s="45">
        <f t="shared" si="20"/>
        <v>0</v>
      </c>
      <c r="AQ518" s="83"/>
      <c r="AR518" s="83"/>
      <c r="AS518" s="45">
        <f t="shared" si="21"/>
        <v>200</v>
      </c>
      <c r="AT518" s="90"/>
      <c r="AU518" s="90"/>
      <c r="AV518" s="90"/>
      <c r="AW518" s="90"/>
      <c r="AX518" s="90"/>
      <c r="AY518" s="83">
        <v>200</v>
      </c>
      <c r="AZ518" s="90"/>
      <c r="BA518" s="90"/>
      <c r="BB518" s="83">
        <v>200</v>
      </c>
      <c r="BC518" s="90"/>
      <c r="BD518" s="90"/>
      <c r="BE518" s="83">
        <v>200</v>
      </c>
      <c r="BF518" s="90"/>
      <c r="BG518" s="83">
        <v>200</v>
      </c>
      <c r="BH518" s="90"/>
      <c r="BI518" s="83">
        <v>200</v>
      </c>
      <c r="BJ518" s="80"/>
    </row>
    <row r="519" spans="1:62" ht="45.75">
      <c r="A519" s="75"/>
      <c r="B519" s="75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106" t="s">
        <v>262</v>
      </c>
      <c r="AE519" s="46" t="s">
        <v>20</v>
      </c>
      <c r="AF519" s="80"/>
      <c r="AG519" s="83"/>
      <c r="AH519" s="83"/>
      <c r="AI519" s="83"/>
      <c r="AJ519" s="98"/>
      <c r="AK519" s="83"/>
      <c r="AL519" s="83">
        <f t="shared" si="19"/>
        <v>0</v>
      </c>
      <c r="AM519" s="83"/>
      <c r="AN519" s="83"/>
      <c r="AO519" s="83"/>
      <c r="AP519" s="45">
        <f t="shared" si="20"/>
        <v>0</v>
      </c>
      <c r="AQ519" s="83"/>
      <c r="AR519" s="83"/>
      <c r="AS519" s="45">
        <f t="shared" si="21"/>
        <v>0</v>
      </c>
      <c r="AT519" s="90"/>
      <c r="AU519" s="90"/>
      <c r="AV519" s="90"/>
      <c r="AW519" s="90"/>
      <c r="AX519" s="90"/>
      <c r="AY519" s="83">
        <v>0</v>
      </c>
      <c r="AZ519" s="90"/>
      <c r="BA519" s="90"/>
      <c r="BB519" s="83">
        <v>0</v>
      </c>
      <c r="BC519" s="90"/>
      <c r="BD519" s="90"/>
      <c r="BE519" s="83">
        <v>0</v>
      </c>
      <c r="BF519" s="90"/>
      <c r="BG519" s="83">
        <v>0</v>
      </c>
      <c r="BH519" s="90"/>
      <c r="BI519" s="83">
        <v>0</v>
      </c>
      <c r="BJ519" s="80"/>
    </row>
    <row r="520" spans="1:62" ht="36">
      <c r="A520" s="75"/>
      <c r="B520" s="75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9" t="s">
        <v>87</v>
      </c>
      <c r="AE520" s="79" t="s">
        <v>87</v>
      </c>
      <c r="AF520" s="80"/>
      <c r="AG520" s="83"/>
      <c r="AH520" s="83"/>
      <c r="AI520" s="83"/>
      <c r="AJ520" s="98"/>
      <c r="AK520" s="83"/>
      <c r="AL520" s="83">
        <f t="shared" si="19"/>
        <v>0</v>
      </c>
      <c r="AM520" s="83"/>
      <c r="AN520" s="83"/>
      <c r="AO520" s="83"/>
      <c r="AP520" s="45">
        <f t="shared" si="20"/>
        <v>0</v>
      </c>
      <c r="AQ520" s="83"/>
      <c r="AR520" s="83"/>
      <c r="AS520" s="45">
        <f t="shared" si="21"/>
        <v>0</v>
      </c>
      <c r="AT520" s="90"/>
      <c r="AU520" s="90"/>
      <c r="AV520" s="90"/>
      <c r="AW520" s="90"/>
      <c r="AX520" s="90"/>
      <c r="AY520" s="83">
        <v>0</v>
      </c>
      <c r="AZ520" s="90"/>
      <c r="BA520" s="90"/>
      <c r="BB520" s="83">
        <v>0</v>
      </c>
      <c r="BC520" s="90"/>
      <c r="BD520" s="90"/>
      <c r="BE520" s="83">
        <v>0</v>
      </c>
      <c r="BF520" s="90"/>
      <c r="BG520" s="83">
        <v>0</v>
      </c>
      <c r="BH520" s="90"/>
      <c r="BI520" s="83">
        <v>0</v>
      </c>
      <c r="BJ520" s="80"/>
    </row>
    <row r="521" spans="1:62" ht="57">
      <c r="A521" s="75"/>
      <c r="B521" s="75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106" t="s">
        <v>263</v>
      </c>
      <c r="AE521" s="46" t="s">
        <v>397</v>
      </c>
      <c r="AF521" s="80"/>
      <c r="AG521" s="83"/>
      <c r="AH521" s="83"/>
      <c r="AI521" s="83"/>
      <c r="AJ521" s="98"/>
      <c r="AK521" s="83"/>
      <c r="AL521" s="83">
        <f t="shared" si="19"/>
        <v>0</v>
      </c>
      <c r="AM521" s="83"/>
      <c r="AN521" s="83"/>
      <c r="AO521" s="83"/>
      <c r="AP521" s="45">
        <f t="shared" si="20"/>
        <v>0</v>
      </c>
      <c r="AQ521" s="83"/>
      <c r="AR521" s="83"/>
      <c r="AS521" s="45">
        <f t="shared" si="21"/>
        <v>0</v>
      </c>
      <c r="AT521" s="90"/>
      <c r="AU521" s="90"/>
      <c r="AV521" s="90"/>
      <c r="AW521" s="90"/>
      <c r="AX521" s="90"/>
      <c r="AY521" s="83">
        <v>0</v>
      </c>
      <c r="AZ521" s="90"/>
      <c r="BA521" s="90"/>
      <c r="BB521" s="83">
        <v>0</v>
      </c>
      <c r="BC521" s="90"/>
      <c r="BD521" s="90"/>
      <c r="BE521" s="83">
        <v>0</v>
      </c>
      <c r="BF521" s="90"/>
      <c r="BG521" s="83">
        <v>0</v>
      </c>
      <c r="BH521" s="90"/>
      <c r="BI521" s="83">
        <v>0</v>
      </c>
      <c r="BJ521" s="80"/>
    </row>
    <row r="522" spans="1:62" ht="36">
      <c r="A522" s="75"/>
      <c r="B522" s="75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9" t="s">
        <v>87</v>
      </c>
      <c r="AE522" s="79" t="s">
        <v>87</v>
      </c>
      <c r="AF522" s="80"/>
      <c r="AG522" s="83"/>
      <c r="AH522" s="83"/>
      <c r="AI522" s="83"/>
      <c r="AJ522" s="98"/>
      <c r="AK522" s="83"/>
      <c r="AL522" s="83">
        <f t="shared" si="19"/>
        <v>0</v>
      </c>
      <c r="AM522" s="83"/>
      <c r="AN522" s="83"/>
      <c r="AO522" s="83"/>
      <c r="AP522" s="45">
        <f t="shared" si="20"/>
        <v>0</v>
      </c>
      <c r="AQ522" s="83"/>
      <c r="AR522" s="83"/>
      <c r="AS522" s="45">
        <f t="shared" si="21"/>
        <v>0</v>
      </c>
      <c r="AT522" s="90"/>
      <c r="AU522" s="90"/>
      <c r="AV522" s="90"/>
      <c r="AW522" s="90"/>
      <c r="AX522" s="90"/>
      <c r="AY522" s="83">
        <v>0</v>
      </c>
      <c r="AZ522" s="90"/>
      <c r="BA522" s="90"/>
      <c r="BB522" s="83">
        <v>0</v>
      </c>
      <c r="BC522" s="90"/>
      <c r="BD522" s="90"/>
      <c r="BE522" s="83">
        <v>0</v>
      </c>
      <c r="BF522" s="90"/>
      <c r="BG522" s="83">
        <v>0</v>
      </c>
      <c r="BH522" s="90"/>
      <c r="BI522" s="83">
        <v>0</v>
      </c>
      <c r="BJ522" s="80"/>
    </row>
    <row r="523" spans="1:62" ht="26.25">
      <c r="A523" s="75"/>
      <c r="B523" s="75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105" t="s">
        <v>51</v>
      </c>
      <c r="AE523" s="44" t="s">
        <v>51</v>
      </c>
      <c r="AF523" s="80"/>
      <c r="AG523" s="83"/>
      <c r="AH523" s="83"/>
      <c r="AI523" s="83"/>
      <c r="AJ523" s="98"/>
      <c r="AK523" s="83"/>
      <c r="AL523" s="83">
        <f t="shared" si="19"/>
        <v>0</v>
      </c>
      <c r="AM523" s="83"/>
      <c r="AN523" s="83"/>
      <c r="AO523" s="83"/>
      <c r="AP523" s="45">
        <f t="shared" si="20"/>
        <v>0</v>
      </c>
      <c r="AQ523" s="83"/>
      <c r="AR523" s="83"/>
      <c r="AS523" s="45">
        <f t="shared" si="21"/>
        <v>0</v>
      </c>
      <c r="AT523" s="90"/>
      <c r="AU523" s="90"/>
      <c r="AV523" s="90"/>
      <c r="AW523" s="90"/>
      <c r="AX523" s="90"/>
      <c r="AY523" s="83">
        <v>0</v>
      </c>
      <c r="AZ523" s="90"/>
      <c r="BA523" s="90"/>
      <c r="BB523" s="83">
        <v>0</v>
      </c>
      <c r="BC523" s="90"/>
      <c r="BD523" s="90"/>
      <c r="BE523" s="83">
        <v>0</v>
      </c>
      <c r="BF523" s="90"/>
      <c r="BG523" s="83">
        <v>0</v>
      </c>
      <c r="BH523" s="90"/>
      <c r="BI523" s="83">
        <v>0</v>
      </c>
      <c r="BJ523" s="80"/>
    </row>
    <row r="524" spans="1:62" ht="57">
      <c r="A524" s="75"/>
      <c r="B524" s="75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123" t="s">
        <v>495</v>
      </c>
      <c r="AE524" s="46" t="s">
        <v>478</v>
      </c>
      <c r="AF524" s="80"/>
      <c r="AG524" s="83"/>
      <c r="AH524" s="83"/>
      <c r="AI524" s="83"/>
      <c r="AJ524" s="98"/>
      <c r="AK524" s="83"/>
      <c r="AL524" s="83">
        <f t="shared" si="19"/>
        <v>0</v>
      </c>
      <c r="AM524" s="83"/>
      <c r="AN524" s="83"/>
      <c r="AO524" s="83"/>
      <c r="AP524" s="45">
        <f t="shared" si="20"/>
        <v>0</v>
      </c>
      <c r="AQ524" s="83"/>
      <c r="AR524" s="83"/>
      <c r="AS524" s="45">
        <f t="shared" si="21"/>
        <v>0</v>
      </c>
      <c r="AT524" s="90"/>
      <c r="AU524" s="90"/>
      <c r="AV524" s="90"/>
      <c r="AW524" s="90"/>
      <c r="AX524" s="90"/>
      <c r="AY524" s="83">
        <v>0</v>
      </c>
      <c r="AZ524" s="90"/>
      <c r="BA524" s="90"/>
      <c r="BB524" s="83">
        <v>0</v>
      </c>
      <c r="BC524" s="90"/>
      <c r="BD524" s="90"/>
      <c r="BE524" s="83">
        <v>0</v>
      </c>
      <c r="BF524" s="90"/>
      <c r="BG524" s="83">
        <v>0</v>
      </c>
      <c r="BH524" s="90"/>
      <c r="BI524" s="83">
        <v>0</v>
      </c>
      <c r="BJ524" s="80"/>
    </row>
    <row r="525" spans="1:62" ht="68.25">
      <c r="A525" s="75"/>
      <c r="B525" s="75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107" t="s">
        <v>496</v>
      </c>
      <c r="AE525" s="46" t="s">
        <v>479</v>
      </c>
      <c r="AF525" s="80"/>
      <c r="AG525" s="83"/>
      <c r="AH525" s="83"/>
      <c r="AI525" s="83"/>
      <c r="AJ525" s="98"/>
      <c r="AK525" s="83"/>
      <c r="AL525" s="83">
        <f t="shared" si="19"/>
        <v>0</v>
      </c>
      <c r="AM525" s="83"/>
      <c r="AN525" s="83"/>
      <c r="AO525" s="83"/>
      <c r="AP525" s="45">
        <f t="shared" si="20"/>
        <v>0</v>
      </c>
      <c r="AQ525" s="83"/>
      <c r="AR525" s="83"/>
      <c r="AS525" s="45">
        <f t="shared" si="21"/>
        <v>0</v>
      </c>
      <c r="AT525" s="90"/>
      <c r="AU525" s="90"/>
      <c r="AV525" s="90"/>
      <c r="AW525" s="90"/>
      <c r="AX525" s="90"/>
      <c r="AY525" s="83">
        <v>0</v>
      </c>
      <c r="AZ525" s="90"/>
      <c r="BA525" s="90"/>
      <c r="BB525" s="83">
        <v>0</v>
      </c>
      <c r="BC525" s="90"/>
      <c r="BD525" s="90"/>
      <c r="BE525" s="83">
        <v>0</v>
      </c>
      <c r="BF525" s="90"/>
      <c r="BG525" s="83">
        <v>0</v>
      </c>
      <c r="BH525" s="90"/>
      <c r="BI525" s="83">
        <v>0</v>
      </c>
      <c r="BJ525" s="80"/>
    </row>
    <row r="526" spans="1:62" ht="57">
      <c r="A526" s="75"/>
      <c r="B526" s="75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107" t="s">
        <v>497</v>
      </c>
      <c r="AE526" s="46"/>
      <c r="AF526" s="80"/>
      <c r="AG526" s="83"/>
      <c r="AH526" s="83"/>
      <c r="AI526" s="83"/>
      <c r="AJ526" s="98"/>
      <c r="AK526" s="83"/>
      <c r="AL526" s="83"/>
      <c r="AM526" s="83"/>
      <c r="AN526" s="83"/>
      <c r="AO526" s="83"/>
      <c r="AP526" s="45"/>
      <c r="AQ526" s="83"/>
      <c r="AR526" s="83"/>
      <c r="AS526" s="45"/>
      <c r="AT526" s="90"/>
      <c r="AU526" s="90"/>
      <c r="AV526" s="90"/>
      <c r="AW526" s="90"/>
      <c r="AX526" s="90"/>
      <c r="AY526" s="83"/>
      <c r="AZ526" s="90"/>
      <c r="BA526" s="90"/>
      <c r="BB526" s="83"/>
      <c r="BC526" s="90"/>
      <c r="BD526" s="90"/>
      <c r="BE526" s="83"/>
      <c r="BF526" s="90"/>
      <c r="BG526" s="83"/>
      <c r="BH526" s="90"/>
      <c r="BI526" s="83"/>
      <c r="BJ526" s="80"/>
    </row>
    <row r="527" spans="1:62" ht="79.5">
      <c r="A527" s="75"/>
      <c r="B527" s="75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107" t="s">
        <v>560</v>
      </c>
      <c r="AE527" s="46"/>
      <c r="AF527" s="80"/>
      <c r="AG527" s="83"/>
      <c r="AH527" s="83"/>
      <c r="AI527" s="83"/>
      <c r="AJ527" s="98"/>
      <c r="AK527" s="83"/>
      <c r="AL527" s="83"/>
      <c r="AM527" s="83"/>
      <c r="AN527" s="83"/>
      <c r="AO527" s="83"/>
      <c r="AP527" s="45"/>
      <c r="AQ527" s="83"/>
      <c r="AR527" s="83"/>
      <c r="AS527" s="45"/>
      <c r="AT527" s="90"/>
      <c r="AU527" s="90"/>
      <c r="AV527" s="90"/>
      <c r="AW527" s="90"/>
      <c r="AX527" s="90"/>
      <c r="AY527" s="83"/>
      <c r="AZ527" s="90"/>
      <c r="BA527" s="90"/>
      <c r="BB527" s="83"/>
      <c r="BC527" s="90"/>
      <c r="BD527" s="90"/>
      <c r="BE527" s="83"/>
      <c r="BF527" s="90"/>
      <c r="BG527" s="83"/>
      <c r="BH527" s="90"/>
      <c r="BI527" s="83"/>
      <c r="BJ527" s="80"/>
    </row>
    <row r="528" spans="1:62" ht="90.75">
      <c r="A528" s="75"/>
      <c r="B528" s="75"/>
      <c r="C528" s="76">
        <v>0</v>
      </c>
      <c r="D528" s="76">
        <v>7</v>
      </c>
      <c r="E528" s="76">
        <v>5</v>
      </c>
      <c r="F528" s="76">
        <v>0</v>
      </c>
      <c r="G528" s="76">
        <v>7</v>
      </c>
      <c r="H528" s="76">
        <v>0</v>
      </c>
      <c r="I528" s="76">
        <v>5</v>
      </c>
      <c r="J528" s="76">
        <v>0</v>
      </c>
      <c r="K528" s="76">
        <v>2</v>
      </c>
      <c r="L528" s="85" t="s">
        <v>184</v>
      </c>
      <c r="M528" s="76">
        <v>2</v>
      </c>
      <c r="N528" s="76">
        <v>0</v>
      </c>
      <c r="O528" s="76">
        <v>0</v>
      </c>
      <c r="P528" s="76">
        <v>0</v>
      </c>
      <c r="Q528" s="76">
        <v>6</v>
      </c>
      <c r="R528" s="76">
        <v>1</v>
      </c>
      <c r="S528" s="76">
        <v>1</v>
      </c>
      <c r="T528" s="77">
        <v>2</v>
      </c>
      <c r="U528" s="77">
        <v>4</v>
      </c>
      <c r="V528" s="77">
        <v>1</v>
      </c>
      <c r="W528" s="77"/>
      <c r="X528" s="77"/>
      <c r="Y528" s="77"/>
      <c r="Z528" s="77"/>
      <c r="AA528" s="77"/>
      <c r="AB528" s="77"/>
      <c r="AC528" s="77"/>
      <c r="AD528" s="102" t="s">
        <v>405</v>
      </c>
      <c r="AE528" s="44" t="s">
        <v>53</v>
      </c>
      <c r="AF528" s="80"/>
      <c r="AG528" s="83">
        <v>54021.9</v>
      </c>
      <c r="AH528" s="83">
        <v>49847</v>
      </c>
      <c r="AI528" s="83">
        <v>45094</v>
      </c>
      <c r="AJ528" s="98">
        <v>46478.6</v>
      </c>
      <c r="AK528" s="83"/>
      <c r="AL528" s="83">
        <f t="shared" si="19"/>
        <v>46478.6</v>
      </c>
      <c r="AM528" s="83"/>
      <c r="AN528" s="83">
        <v>0</v>
      </c>
      <c r="AO528" s="83"/>
      <c r="AP528" s="45">
        <f t="shared" si="20"/>
        <v>0</v>
      </c>
      <c r="AQ528" s="83"/>
      <c r="AR528" s="83"/>
      <c r="AS528" s="45">
        <f t="shared" si="21"/>
        <v>46478.6</v>
      </c>
      <c r="AT528" s="90"/>
      <c r="AU528" s="90"/>
      <c r="AV528" s="90"/>
      <c r="AW528" s="90"/>
      <c r="AX528" s="90"/>
      <c r="AY528" s="83">
        <v>46478.6</v>
      </c>
      <c r="AZ528" s="90"/>
      <c r="BA528" s="90"/>
      <c r="BB528" s="83">
        <v>46478.6</v>
      </c>
      <c r="BC528" s="90"/>
      <c r="BD528" s="90"/>
      <c r="BE528" s="83">
        <v>46478.6</v>
      </c>
      <c r="BF528" s="90"/>
      <c r="BG528" s="83">
        <v>46478.6</v>
      </c>
      <c r="BH528" s="90"/>
      <c r="BI528" s="83">
        <v>46478.6</v>
      </c>
      <c r="BJ528" s="80"/>
    </row>
    <row r="529" spans="1:62" ht="57">
      <c r="A529" s="75"/>
      <c r="B529" s="75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106" t="s">
        <v>498</v>
      </c>
      <c r="AE529" s="46" t="s">
        <v>20</v>
      </c>
      <c r="AF529" s="80"/>
      <c r="AG529" s="83"/>
      <c r="AH529" s="83"/>
      <c r="AI529" s="83"/>
      <c r="AJ529" s="98"/>
      <c r="AK529" s="83"/>
      <c r="AL529" s="83">
        <f t="shared" si="19"/>
        <v>0</v>
      </c>
      <c r="AM529" s="83"/>
      <c r="AN529" s="83"/>
      <c r="AO529" s="83"/>
      <c r="AP529" s="45">
        <f t="shared" si="20"/>
        <v>0</v>
      </c>
      <c r="AQ529" s="83"/>
      <c r="AR529" s="83"/>
      <c r="AS529" s="45">
        <f t="shared" si="21"/>
        <v>0</v>
      </c>
      <c r="AT529" s="90"/>
      <c r="AU529" s="90"/>
      <c r="AV529" s="90"/>
      <c r="AW529" s="90"/>
      <c r="AX529" s="90"/>
      <c r="AY529" s="83">
        <v>0</v>
      </c>
      <c r="AZ529" s="90"/>
      <c r="BA529" s="90"/>
      <c r="BB529" s="83">
        <v>0</v>
      </c>
      <c r="BC529" s="90"/>
      <c r="BD529" s="90"/>
      <c r="BE529" s="83">
        <v>0</v>
      </c>
      <c r="BF529" s="90"/>
      <c r="BG529" s="83">
        <v>0</v>
      </c>
      <c r="BH529" s="90"/>
      <c r="BI529" s="83">
        <v>0</v>
      </c>
      <c r="BJ529" s="80"/>
    </row>
    <row r="530" spans="1:62" ht="36">
      <c r="A530" s="75"/>
      <c r="B530" s="75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9" t="s">
        <v>87</v>
      </c>
      <c r="AE530" s="79" t="s">
        <v>87</v>
      </c>
      <c r="AF530" s="80"/>
      <c r="AG530" s="83"/>
      <c r="AH530" s="83"/>
      <c r="AI530" s="83"/>
      <c r="AJ530" s="98"/>
      <c r="AK530" s="83"/>
      <c r="AL530" s="83">
        <f t="shared" si="19"/>
        <v>0</v>
      </c>
      <c r="AM530" s="83"/>
      <c r="AN530" s="83"/>
      <c r="AO530" s="83"/>
      <c r="AP530" s="45">
        <f t="shared" si="20"/>
        <v>0</v>
      </c>
      <c r="AQ530" s="83"/>
      <c r="AR530" s="83"/>
      <c r="AS530" s="45">
        <f t="shared" si="21"/>
        <v>0</v>
      </c>
      <c r="AT530" s="90"/>
      <c r="AU530" s="90"/>
      <c r="AV530" s="90"/>
      <c r="AW530" s="90"/>
      <c r="AX530" s="90"/>
      <c r="AY530" s="83">
        <v>0</v>
      </c>
      <c r="AZ530" s="90"/>
      <c r="BA530" s="90"/>
      <c r="BB530" s="83">
        <v>0</v>
      </c>
      <c r="BC530" s="90"/>
      <c r="BD530" s="90"/>
      <c r="BE530" s="83">
        <v>0</v>
      </c>
      <c r="BF530" s="90"/>
      <c r="BG530" s="83">
        <v>0</v>
      </c>
      <c r="BH530" s="90"/>
      <c r="BI530" s="83">
        <v>0</v>
      </c>
      <c r="BJ530" s="80"/>
    </row>
    <row r="531" spans="1:62" ht="45.75">
      <c r="A531" s="75"/>
      <c r="B531" s="75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106" t="s">
        <v>406</v>
      </c>
      <c r="AE531" s="46" t="s">
        <v>397</v>
      </c>
      <c r="AF531" s="80"/>
      <c r="AG531" s="83"/>
      <c r="AH531" s="83"/>
      <c r="AI531" s="83"/>
      <c r="AJ531" s="98"/>
      <c r="AK531" s="83"/>
      <c r="AL531" s="83">
        <f t="shared" si="19"/>
        <v>0</v>
      </c>
      <c r="AM531" s="83"/>
      <c r="AN531" s="83"/>
      <c r="AO531" s="83"/>
      <c r="AP531" s="45">
        <f t="shared" si="20"/>
        <v>0</v>
      </c>
      <c r="AQ531" s="83"/>
      <c r="AR531" s="83"/>
      <c r="AS531" s="45">
        <f t="shared" si="21"/>
        <v>0</v>
      </c>
      <c r="AT531" s="90"/>
      <c r="AU531" s="90"/>
      <c r="AV531" s="90"/>
      <c r="AW531" s="90"/>
      <c r="AX531" s="90"/>
      <c r="AY531" s="83">
        <v>0</v>
      </c>
      <c r="AZ531" s="90"/>
      <c r="BA531" s="90"/>
      <c r="BB531" s="83">
        <v>0</v>
      </c>
      <c r="BC531" s="90"/>
      <c r="BD531" s="90"/>
      <c r="BE531" s="83">
        <v>0</v>
      </c>
      <c r="BF531" s="90"/>
      <c r="BG531" s="83">
        <v>0</v>
      </c>
      <c r="BH531" s="90"/>
      <c r="BI531" s="83">
        <v>0</v>
      </c>
      <c r="BJ531" s="80"/>
    </row>
    <row r="532" spans="1:62" ht="36">
      <c r="A532" s="75"/>
      <c r="B532" s="75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9" t="s">
        <v>87</v>
      </c>
      <c r="AE532" s="79" t="s">
        <v>87</v>
      </c>
      <c r="AF532" s="80"/>
      <c r="AG532" s="83"/>
      <c r="AH532" s="83"/>
      <c r="AI532" s="83"/>
      <c r="AJ532" s="98"/>
      <c r="AK532" s="83"/>
      <c r="AL532" s="83">
        <f t="shared" si="19"/>
        <v>0</v>
      </c>
      <c r="AM532" s="83"/>
      <c r="AN532" s="83"/>
      <c r="AO532" s="83"/>
      <c r="AP532" s="45">
        <f t="shared" si="20"/>
        <v>0</v>
      </c>
      <c r="AQ532" s="83"/>
      <c r="AR532" s="83"/>
      <c r="AS532" s="45">
        <f t="shared" si="21"/>
        <v>0</v>
      </c>
      <c r="AT532" s="90"/>
      <c r="AU532" s="90"/>
      <c r="AV532" s="90"/>
      <c r="AW532" s="90"/>
      <c r="AX532" s="90"/>
      <c r="AY532" s="83">
        <v>0</v>
      </c>
      <c r="AZ532" s="90"/>
      <c r="BA532" s="90"/>
      <c r="BB532" s="83">
        <v>0</v>
      </c>
      <c r="BC532" s="90"/>
      <c r="BD532" s="90"/>
      <c r="BE532" s="83">
        <v>0</v>
      </c>
      <c r="BF532" s="90"/>
      <c r="BG532" s="83">
        <v>0</v>
      </c>
      <c r="BH532" s="90"/>
      <c r="BI532" s="83">
        <v>0</v>
      </c>
      <c r="BJ532" s="80"/>
    </row>
    <row r="533" spans="1:62" ht="90">
      <c r="A533" s="75"/>
      <c r="B533" s="75"/>
      <c r="C533" s="76">
        <v>0</v>
      </c>
      <c r="D533" s="76">
        <v>7</v>
      </c>
      <c r="E533" s="76">
        <v>5</v>
      </c>
      <c r="F533" s="76">
        <v>0</v>
      </c>
      <c r="G533" s="76">
        <v>7</v>
      </c>
      <c r="H533" s="76">
        <v>0</v>
      </c>
      <c r="I533" s="76">
        <v>5</v>
      </c>
      <c r="J533" s="76">
        <v>0</v>
      </c>
      <c r="K533" s="76">
        <v>2</v>
      </c>
      <c r="L533" s="85" t="s">
        <v>184</v>
      </c>
      <c r="M533" s="76">
        <v>3</v>
      </c>
      <c r="N533" s="76">
        <v>0</v>
      </c>
      <c r="O533" s="76">
        <v>0</v>
      </c>
      <c r="P533" s="76">
        <v>0</v>
      </c>
      <c r="Q533" s="76">
        <v>6</v>
      </c>
      <c r="R533" s="76">
        <v>1</v>
      </c>
      <c r="S533" s="76">
        <v>2</v>
      </c>
      <c r="T533" s="77">
        <v>2</v>
      </c>
      <c r="U533" s="77">
        <v>4</v>
      </c>
      <c r="V533" s="77">
        <v>1</v>
      </c>
      <c r="W533" s="77"/>
      <c r="X533" s="77"/>
      <c r="Y533" s="77"/>
      <c r="Z533" s="77"/>
      <c r="AA533" s="77"/>
      <c r="AB533" s="77"/>
      <c r="AC533" s="77"/>
      <c r="AD533" s="102" t="s">
        <v>88</v>
      </c>
      <c r="AE533" s="44" t="s">
        <v>54</v>
      </c>
      <c r="AF533" s="80"/>
      <c r="AG533" s="83">
        <v>0</v>
      </c>
      <c r="AH533" s="83">
        <v>0</v>
      </c>
      <c r="AI533" s="83">
        <v>0</v>
      </c>
      <c r="AJ533" s="98">
        <v>0</v>
      </c>
      <c r="AK533" s="83"/>
      <c r="AL533" s="83">
        <f t="shared" si="19"/>
        <v>0</v>
      </c>
      <c r="AM533" s="83"/>
      <c r="AN533" s="83">
        <v>0</v>
      </c>
      <c r="AO533" s="83"/>
      <c r="AP533" s="45">
        <f t="shared" si="20"/>
        <v>0</v>
      </c>
      <c r="AQ533" s="83"/>
      <c r="AR533" s="83"/>
      <c r="AS533" s="45">
        <f t="shared" si="21"/>
        <v>0</v>
      </c>
      <c r="AT533" s="90"/>
      <c r="AU533" s="90"/>
      <c r="AV533" s="90"/>
      <c r="AW533" s="90"/>
      <c r="AX533" s="90"/>
      <c r="AY533" s="83">
        <v>0</v>
      </c>
      <c r="AZ533" s="90"/>
      <c r="BA533" s="90"/>
      <c r="BB533" s="83">
        <v>0</v>
      </c>
      <c r="BC533" s="90"/>
      <c r="BD533" s="90"/>
      <c r="BE533" s="83">
        <v>0</v>
      </c>
      <c r="BF533" s="90"/>
      <c r="BG533" s="83">
        <v>0</v>
      </c>
      <c r="BH533" s="90"/>
      <c r="BI533" s="83">
        <v>0</v>
      </c>
      <c r="BJ533" s="80"/>
    </row>
    <row r="534" spans="1:62" ht="45.75">
      <c r="A534" s="75"/>
      <c r="B534" s="75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107" t="s">
        <v>369</v>
      </c>
      <c r="AE534" s="46" t="s">
        <v>20</v>
      </c>
      <c r="AF534" s="80"/>
      <c r="AG534" s="83"/>
      <c r="AH534" s="83"/>
      <c r="AI534" s="83"/>
      <c r="AJ534" s="98"/>
      <c r="AK534" s="83"/>
      <c r="AL534" s="83">
        <f t="shared" si="19"/>
        <v>0</v>
      </c>
      <c r="AM534" s="83"/>
      <c r="AN534" s="83"/>
      <c r="AO534" s="83"/>
      <c r="AP534" s="45">
        <f t="shared" si="20"/>
        <v>0</v>
      </c>
      <c r="AQ534" s="83"/>
      <c r="AR534" s="83"/>
      <c r="AS534" s="45">
        <f t="shared" si="21"/>
        <v>0</v>
      </c>
      <c r="AT534" s="90"/>
      <c r="AU534" s="90"/>
      <c r="AV534" s="90"/>
      <c r="AW534" s="90"/>
      <c r="AX534" s="90"/>
      <c r="AY534" s="83">
        <v>0</v>
      </c>
      <c r="AZ534" s="90"/>
      <c r="BA534" s="90"/>
      <c r="BB534" s="83">
        <v>0</v>
      </c>
      <c r="BC534" s="90"/>
      <c r="BD534" s="90"/>
      <c r="BE534" s="83">
        <v>0</v>
      </c>
      <c r="BF534" s="90"/>
      <c r="BG534" s="83">
        <v>0</v>
      </c>
      <c r="BH534" s="90"/>
      <c r="BI534" s="83">
        <v>0</v>
      </c>
      <c r="BJ534" s="80"/>
    </row>
    <row r="535" spans="1:62" ht="36">
      <c r="A535" s="75"/>
      <c r="B535" s="75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9" t="s">
        <v>87</v>
      </c>
      <c r="AE535" s="79" t="s">
        <v>87</v>
      </c>
      <c r="AF535" s="80"/>
      <c r="AG535" s="83"/>
      <c r="AH535" s="83"/>
      <c r="AI535" s="83"/>
      <c r="AJ535" s="98"/>
      <c r="AK535" s="83"/>
      <c r="AL535" s="83">
        <f t="shared" si="19"/>
        <v>0</v>
      </c>
      <c r="AM535" s="83"/>
      <c r="AN535" s="83"/>
      <c r="AO535" s="83"/>
      <c r="AP535" s="45">
        <f t="shared" si="20"/>
        <v>0</v>
      </c>
      <c r="AQ535" s="83"/>
      <c r="AR535" s="83"/>
      <c r="AS535" s="45">
        <f t="shared" si="21"/>
        <v>0</v>
      </c>
      <c r="AT535" s="90"/>
      <c r="AU535" s="90"/>
      <c r="AV535" s="90"/>
      <c r="AW535" s="90"/>
      <c r="AX535" s="90"/>
      <c r="AY535" s="83">
        <v>0</v>
      </c>
      <c r="AZ535" s="90"/>
      <c r="BA535" s="90"/>
      <c r="BB535" s="83">
        <v>0</v>
      </c>
      <c r="BC535" s="90"/>
      <c r="BD535" s="90"/>
      <c r="BE535" s="83">
        <v>0</v>
      </c>
      <c r="BF535" s="90"/>
      <c r="BG535" s="83">
        <v>0</v>
      </c>
      <c r="BH535" s="90"/>
      <c r="BI535" s="83">
        <v>0</v>
      </c>
      <c r="BJ535" s="80"/>
    </row>
    <row r="536" spans="1:62">
      <c r="A536" s="75"/>
      <c r="B536" s="75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46" t="s">
        <v>397</v>
      </c>
      <c r="AE536" s="46" t="s">
        <v>397</v>
      </c>
      <c r="AF536" s="80"/>
      <c r="AG536" s="83"/>
      <c r="AH536" s="83"/>
      <c r="AI536" s="83"/>
      <c r="AJ536" s="98"/>
      <c r="AK536" s="83"/>
      <c r="AL536" s="83">
        <f t="shared" si="19"/>
        <v>0</v>
      </c>
      <c r="AM536" s="83"/>
      <c r="AN536" s="83"/>
      <c r="AO536" s="83"/>
      <c r="AP536" s="45">
        <f t="shared" si="20"/>
        <v>0</v>
      </c>
      <c r="AQ536" s="83"/>
      <c r="AR536" s="83"/>
      <c r="AS536" s="45">
        <f t="shared" si="21"/>
        <v>0</v>
      </c>
      <c r="AT536" s="90"/>
      <c r="AU536" s="90"/>
      <c r="AV536" s="90"/>
      <c r="AW536" s="90"/>
      <c r="AX536" s="90"/>
      <c r="AY536" s="83">
        <v>0</v>
      </c>
      <c r="AZ536" s="90"/>
      <c r="BA536" s="90"/>
      <c r="BB536" s="83">
        <v>0</v>
      </c>
      <c r="BC536" s="90"/>
      <c r="BD536" s="90"/>
      <c r="BE536" s="83">
        <v>0</v>
      </c>
      <c r="BF536" s="90"/>
      <c r="BG536" s="83">
        <v>0</v>
      </c>
      <c r="BH536" s="90"/>
      <c r="BI536" s="83">
        <v>0</v>
      </c>
      <c r="BJ536" s="80"/>
    </row>
    <row r="537" spans="1:62" ht="36">
      <c r="A537" s="75"/>
      <c r="B537" s="75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9" t="s">
        <v>87</v>
      </c>
      <c r="AE537" s="79" t="s">
        <v>87</v>
      </c>
      <c r="AF537" s="80"/>
      <c r="AG537" s="83"/>
      <c r="AH537" s="83"/>
      <c r="AI537" s="83"/>
      <c r="AJ537" s="98"/>
      <c r="AK537" s="83"/>
      <c r="AL537" s="83">
        <f t="shared" si="19"/>
        <v>0</v>
      </c>
      <c r="AM537" s="83"/>
      <c r="AN537" s="83"/>
      <c r="AO537" s="83"/>
      <c r="AP537" s="45">
        <f t="shared" si="20"/>
        <v>0</v>
      </c>
      <c r="AQ537" s="83"/>
      <c r="AR537" s="83"/>
      <c r="AS537" s="45">
        <f t="shared" si="21"/>
        <v>0</v>
      </c>
      <c r="AT537" s="90"/>
      <c r="AU537" s="90"/>
      <c r="AV537" s="90"/>
      <c r="AW537" s="90"/>
      <c r="AX537" s="90"/>
      <c r="AY537" s="83">
        <v>0</v>
      </c>
      <c r="AZ537" s="90"/>
      <c r="BA537" s="90"/>
      <c r="BB537" s="83">
        <v>0</v>
      </c>
      <c r="BC537" s="90"/>
      <c r="BD537" s="90"/>
      <c r="BE537" s="83">
        <v>0</v>
      </c>
      <c r="BF537" s="90"/>
      <c r="BG537" s="83">
        <v>0</v>
      </c>
      <c r="BH537" s="90"/>
      <c r="BI537" s="83">
        <v>0</v>
      </c>
      <c r="BJ537" s="80"/>
    </row>
    <row r="538" spans="1:62" ht="90.75">
      <c r="A538" s="75"/>
      <c r="B538" s="75"/>
      <c r="C538" s="76">
        <v>0</v>
      </c>
      <c r="D538" s="76">
        <v>7</v>
      </c>
      <c r="E538" s="76">
        <v>5</v>
      </c>
      <c r="F538" s="76">
        <v>0</v>
      </c>
      <c r="G538" s="76">
        <v>7</v>
      </c>
      <c r="H538" s="76">
        <v>0</v>
      </c>
      <c r="I538" s="76">
        <v>5</v>
      </c>
      <c r="J538" s="76">
        <v>4</v>
      </c>
      <c r="K538" s="76">
        <v>3</v>
      </c>
      <c r="L538" s="76">
        <v>6</v>
      </c>
      <c r="M538" s="76">
        <v>2</v>
      </c>
      <c r="N538" s="76">
        <v>1</v>
      </c>
      <c r="O538" s="76">
        <v>0</v>
      </c>
      <c r="P538" s="76">
        <v>0</v>
      </c>
      <c r="Q538" s="76">
        <v>6</v>
      </c>
      <c r="R538" s="76">
        <v>1</v>
      </c>
      <c r="S538" s="76">
        <v>2</v>
      </c>
      <c r="T538" s="77">
        <v>2</v>
      </c>
      <c r="U538" s="77">
        <v>4</v>
      </c>
      <c r="V538" s="77">
        <v>1</v>
      </c>
      <c r="W538" s="77"/>
      <c r="X538" s="77"/>
      <c r="Y538" s="77"/>
      <c r="Z538" s="77"/>
      <c r="AA538" s="77"/>
      <c r="AB538" s="77"/>
      <c r="AC538" s="77"/>
      <c r="AD538" s="131" t="s">
        <v>379</v>
      </c>
      <c r="AE538" s="44" t="s">
        <v>378</v>
      </c>
      <c r="AF538" s="80"/>
      <c r="AG538" s="83">
        <v>0</v>
      </c>
      <c r="AH538" s="83">
        <v>0</v>
      </c>
      <c r="AI538" s="83">
        <v>17900</v>
      </c>
      <c r="AJ538" s="98">
        <v>0</v>
      </c>
      <c r="AK538" s="83"/>
      <c r="AL538" s="83">
        <f t="shared" si="19"/>
        <v>0</v>
      </c>
      <c r="AM538" s="83"/>
      <c r="AN538" s="83">
        <v>0</v>
      </c>
      <c r="AO538" s="83"/>
      <c r="AP538" s="45">
        <f t="shared" si="20"/>
        <v>0</v>
      </c>
      <c r="AQ538" s="83"/>
      <c r="AR538" s="83"/>
      <c r="AS538" s="45">
        <f t="shared" si="21"/>
        <v>0</v>
      </c>
      <c r="AT538" s="90"/>
      <c r="AU538" s="90"/>
      <c r="AV538" s="90"/>
      <c r="AW538" s="90"/>
      <c r="AX538" s="90"/>
      <c r="AY538" s="83">
        <v>0</v>
      </c>
      <c r="AZ538" s="90"/>
      <c r="BA538" s="90"/>
      <c r="BB538" s="83">
        <v>0</v>
      </c>
      <c r="BC538" s="90"/>
      <c r="BD538" s="90"/>
      <c r="BE538" s="83">
        <v>0</v>
      </c>
      <c r="BF538" s="90"/>
      <c r="BG538" s="83">
        <v>0</v>
      </c>
      <c r="BH538" s="90"/>
      <c r="BI538" s="83">
        <v>0</v>
      </c>
      <c r="BJ538" s="80"/>
    </row>
    <row r="539" spans="1:62" ht="113.25">
      <c r="A539" s="75"/>
      <c r="B539" s="75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123" t="s">
        <v>380</v>
      </c>
      <c r="AE539" s="46" t="s">
        <v>20</v>
      </c>
      <c r="AF539" s="80"/>
      <c r="AG539" s="83"/>
      <c r="AH539" s="83"/>
      <c r="AI539" s="83"/>
      <c r="AJ539" s="98"/>
      <c r="AK539" s="83"/>
      <c r="AL539" s="83">
        <f t="shared" si="19"/>
        <v>0</v>
      </c>
      <c r="AM539" s="83"/>
      <c r="AN539" s="83"/>
      <c r="AO539" s="83"/>
      <c r="AP539" s="45">
        <f t="shared" si="20"/>
        <v>0</v>
      </c>
      <c r="AQ539" s="83"/>
      <c r="AR539" s="83"/>
      <c r="AS539" s="45">
        <f t="shared" si="21"/>
        <v>0</v>
      </c>
      <c r="AT539" s="90"/>
      <c r="AU539" s="90"/>
      <c r="AV539" s="90"/>
      <c r="AW539" s="90"/>
      <c r="AX539" s="90"/>
      <c r="AY539" s="83">
        <v>0</v>
      </c>
      <c r="AZ539" s="90"/>
      <c r="BA539" s="90"/>
      <c r="BB539" s="83">
        <v>0</v>
      </c>
      <c r="BC539" s="90"/>
      <c r="BD539" s="90"/>
      <c r="BE539" s="83">
        <v>0</v>
      </c>
      <c r="BF539" s="90"/>
      <c r="BG539" s="83">
        <v>0</v>
      </c>
      <c r="BH539" s="90"/>
      <c r="BI539" s="83">
        <v>0</v>
      </c>
      <c r="BJ539" s="80"/>
    </row>
    <row r="540" spans="1:62" ht="36">
      <c r="A540" s="75"/>
      <c r="B540" s="75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9" t="s">
        <v>87</v>
      </c>
      <c r="AE540" s="79" t="s">
        <v>87</v>
      </c>
      <c r="AF540" s="80"/>
      <c r="AG540" s="83"/>
      <c r="AH540" s="83"/>
      <c r="AI540" s="83"/>
      <c r="AJ540" s="98"/>
      <c r="AK540" s="83"/>
      <c r="AL540" s="83">
        <f t="shared" si="19"/>
        <v>0</v>
      </c>
      <c r="AM540" s="83"/>
      <c r="AN540" s="83"/>
      <c r="AO540" s="83"/>
      <c r="AP540" s="45">
        <f t="shared" si="20"/>
        <v>0</v>
      </c>
      <c r="AQ540" s="83"/>
      <c r="AR540" s="83"/>
      <c r="AS540" s="45">
        <f t="shared" si="21"/>
        <v>0</v>
      </c>
      <c r="AT540" s="90"/>
      <c r="AU540" s="90"/>
      <c r="AV540" s="90"/>
      <c r="AW540" s="90"/>
      <c r="AX540" s="90"/>
      <c r="AY540" s="83">
        <v>0</v>
      </c>
      <c r="AZ540" s="90"/>
      <c r="BA540" s="90"/>
      <c r="BB540" s="83">
        <v>0</v>
      </c>
      <c r="BC540" s="90"/>
      <c r="BD540" s="90"/>
      <c r="BE540" s="83">
        <v>0</v>
      </c>
      <c r="BF540" s="90"/>
      <c r="BG540" s="83">
        <v>0</v>
      </c>
      <c r="BH540" s="90"/>
      <c r="BI540" s="83">
        <v>0</v>
      </c>
      <c r="BJ540" s="80"/>
    </row>
    <row r="541" spans="1:62">
      <c r="A541" s="75"/>
      <c r="B541" s="75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46" t="s">
        <v>397</v>
      </c>
      <c r="AE541" s="46" t="s">
        <v>397</v>
      </c>
      <c r="AF541" s="80"/>
      <c r="AG541" s="83"/>
      <c r="AH541" s="83"/>
      <c r="AI541" s="83"/>
      <c r="AJ541" s="98"/>
      <c r="AK541" s="83"/>
      <c r="AL541" s="83">
        <f t="shared" si="19"/>
        <v>0</v>
      </c>
      <c r="AM541" s="83"/>
      <c r="AN541" s="83"/>
      <c r="AO541" s="83"/>
      <c r="AP541" s="45">
        <f t="shared" si="20"/>
        <v>0</v>
      </c>
      <c r="AQ541" s="83"/>
      <c r="AR541" s="83"/>
      <c r="AS541" s="45">
        <f t="shared" si="21"/>
        <v>0</v>
      </c>
      <c r="AT541" s="90"/>
      <c r="AU541" s="90"/>
      <c r="AV541" s="90"/>
      <c r="AW541" s="90"/>
      <c r="AX541" s="90"/>
      <c r="AY541" s="83">
        <v>0</v>
      </c>
      <c r="AZ541" s="90"/>
      <c r="BA541" s="90"/>
      <c r="BB541" s="83">
        <v>0</v>
      </c>
      <c r="BC541" s="90"/>
      <c r="BD541" s="90"/>
      <c r="BE541" s="83">
        <v>0</v>
      </c>
      <c r="BF541" s="90"/>
      <c r="BG541" s="83">
        <v>0</v>
      </c>
      <c r="BH541" s="90"/>
      <c r="BI541" s="83">
        <v>0</v>
      </c>
      <c r="BJ541" s="80"/>
    </row>
    <row r="542" spans="1:62" ht="36">
      <c r="A542" s="75"/>
      <c r="B542" s="75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9" t="s">
        <v>87</v>
      </c>
      <c r="AE542" s="79" t="s">
        <v>87</v>
      </c>
      <c r="AF542" s="80"/>
      <c r="AG542" s="83"/>
      <c r="AH542" s="83"/>
      <c r="AI542" s="83"/>
      <c r="AJ542" s="98"/>
      <c r="AK542" s="83"/>
      <c r="AL542" s="83">
        <f t="shared" si="19"/>
        <v>0</v>
      </c>
      <c r="AM542" s="83"/>
      <c r="AN542" s="83"/>
      <c r="AO542" s="83"/>
      <c r="AP542" s="45">
        <f t="shared" si="20"/>
        <v>0</v>
      </c>
      <c r="AQ542" s="83"/>
      <c r="AR542" s="83"/>
      <c r="AS542" s="45">
        <f t="shared" si="21"/>
        <v>0</v>
      </c>
      <c r="AT542" s="90"/>
      <c r="AU542" s="90"/>
      <c r="AV542" s="90"/>
      <c r="AW542" s="90"/>
      <c r="AX542" s="90"/>
      <c r="AY542" s="83">
        <v>0</v>
      </c>
      <c r="AZ542" s="90"/>
      <c r="BA542" s="90"/>
      <c r="BB542" s="83">
        <v>0</v>
      </c>
      <c r="BC542" s="90"/>
      <c r="BD542" s="90"/>
      <c r="BE542" s="83">
        <v>0</v>
      </c>
      <c r="BF542" s="90"/>
      <c r="BG542" s="83">
        <v>0</v>
      </c>
      <c r="BH542" s="90"/>
      <c r="BI542" s="83">
        <v>0</v>
      </c>
      <c r="BJ542" s="80"/>
    </row>
    <row r="543" spans="1:62" ht="90.75">
      <c r="A543" s="75"/>
      <c r="B543" s="75"/>
      <c r="C543" s="76">
        <v>0</v>
      </c>
      <c r="D543" s="76">
        <v>7</v>
      </c>
      <c r="E543" s="76">
        <v>5</v>
      </c>
      <c r="F543" s="76">
        <v>0</v>
      </c>
      <c r="G543" s="76">
        <v>7</v>
      </c>
      <c r="H543" s="76">
        <v>0</v>
      </c>
      <c r="I543" s="76">
        <v>5</v>
      </c>
      <c r="J543" s="76">
        <v>4</v>
      </c>
      <c r="K543" s="76">
        <v>3</v>
      </c>
      <c r="L543" s="76">
        <v>6</v>
      </c>
      <c r="M543" s="76">
        <v>2</v>
      </c>
      <c r="N543" s="76">
        <v>1</v>
      </c>
      <c r="O543" s="76">
        <v>0</v>
      </c>
      <c r="P543" s="76">
        <v>0</v>
      </c>
      <c r="Q543" s="76">
        <v>2</v>
      </c>
      <c r="R543" s="76">
        <v>4</v>
      </c>
      <c r="S543" s="76">
        <v>4</v>
      </c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131" t="s">
        <v>440</v>
      </c>
      <c r="AE543" s="44" t="s">
        <v>440</v>
      </c>
      <c r="AF543" s="80"/>
      <c r="AG543" s="83">
        <v>0</v>
      </c>
      <c r="AH543" s="83">
        <v>0</v>
      </c>
      <c r="AI543" s="83">
        <v>10700</v>
      </c>
      <c r="AJ543" s="98">
        <v>0</v>
      </c>
      <c r="AK543" s="83"/>
      <c r="AL543" s="83">
        <f t="shared" si="19"/>
        <v>0</v>
      </c>
      <c r="AM543" s="83"/>
      <c r="AN543" s="83">
        <v>0</v>
      </c>
      <c r="AO543" s="83"/>
      <c r="AP543" s="45">
        <f t="shared" si="20"/>
        <v>0</v>
      </c>
      <c r="AQ543" s="83"/>
      <c r="AR543" s="83"/>
      <c r="AS543" s="45">
        <f t="shared" si="21"/>
        <v>0</v>
      </c>
      <c r="AT543" s="90"/>
      <c r="AU543" s="90"/>
      <c r="AV543" s="90"/>
      <c r="AW543" s="90"/>
      <c r="AX543" s="90"/>
      <c r="AY543" s="83">
        <v>0</v>
      </c>
      <c r="AZ543" s="90"/>
      <c r="BA543" s="90"/>
      <c r="BB543" s="83">
        <v>0</v>
      </c>
      <c r="BC543" s="90"/>
      <c r="BD543" s="90"/>
      <c r="BE543" s="83">
        <v>0</v>
      </c>
      <c r="BF543" s="90"/>
      <c r="BG543" s="83">
        <v>0</v>
      </c>
      <c r="BH543" s="90"/>
      <c r="BI543" s="83">
        <v>0</v>
      </c>
      <c r="BJ543" s="80"/>
    </row>
    <row r="544" spans="1:62" ht="79.5">
      <c r="A544" s="75"/>
      <c r="B544" s="75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123" t="s">
        <v>381</v>
      </c>
      <c r="AE544" s="46" t="s">
        <v>20</v>
      </c>
      <c r="AF544" s="80"/>
      <c r="AG544" s="83"/>
      <c r="AH544" s="83"/>
      <c r="AI544" s="83"/>
      <c r="AJ544" s="98"/>
      <c r="AK544" s="83"/>
      <c r="AL544" s="83">
        <f t="shared" si="19"/>
        <v>0</v>
      </c>
      <c r="AM544" s="83"/>
      <c r="AN544" s="83"/>
      <c r="AO544" s="83"/>
      <c r="AP544" s="45">
        <f t="shared" si="20"/>
        <v>0</v>
      </c>
      <c r="AQ544" s="83"/>
      <c r="AR544" s="83"/>
      <c r="AS544" s="45">
        <f t="shared" si="21"/>
        <v>0</v>
      </c>
      <c r="AT544" s="90"/>
      <c r="AU544" s="90"/>
      <c r="AV544" s="90"/>
      <c r="AW544" s="90"/>
      <c r="AX544" s="90"/>
      <c r="AY544" s="83">
        <v>0</v>
      </c>
      <c r="AZ544" s="90"/>
      <c r="BA544" s="90"/>
      <c r="BB544" s="83">
        <v>0</v>
      </c>
      <c r="BC544" s="90"/>
      <c r="BD544" s="90"/>
      <c r="BE544" s="83">
        <v>0</v>
      </c>
      <c r="BF544" s="90"/>
      <c r="BG544" s="83">
        <v>0</v>
      </c>
      <c r="BH544" s="90"/>
      <c r="BI544" s="83">
        <v>0</v>
      </c>
      <c r="BJ544" s="80"/>
    </row>
    <row r="545" spans="1:62" ht="36">
      <c r="A545" s="75"/>
      <c r="B545" s="75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9" t="s">
        <v>87</v>
      </c>
      <c r="AE545" s="79" t="s">
        <v>87</v>
      </c>
      <c r="AF545" s="80"/>
      <c r="AG545" s="83"/>
      <c r="AH545" s="83"/>
      <c r="AI545" s="83"/>
      <c r="AJ545" s="98"/>
      <c r="AK545" s="83"/>
      <c r="AL545" s="83">
        <f t="shared" si="19"/>
        <v>0</v>
      </c>
      <c r="AM545" s="83"/>
      <c r="AN545" s="83"/>
      <c r="AO545" s="83"/>
      <c r="AP545" s="45">
        <f t="shared" si="20"/>
        <v>0</v>
      </c>
      <c r="AQ545" s="83"/>
      <c r="AR545" s="83"/>
      <c r="AS545" s="45">
        <f t="shared" si="21"/>
        <v>0</v>
      </c>
      <c r="AT545" s="90"/>
      <c r="AU545" s="90"/>
      <c r="AV545" s="90"/>
      <c r="AW545" s="90"/>
      <c r="AX545" s="90"/>
      <c r="AY545" s="83">
        <v>0</v>
      </c>
      <c r="AZ545" s="90"/>
      <c r="BA545" s="90"/>
      <c r="BB545" s="83">
        <v>0</v>
      </c>
      <c r="BC545" s="90"/>
      <c r="BD545" s="90"/>
      <c r="BE545" s="83">
        <v>0</v>
      </c>
      <c r="BF545" s="90"/>
      <c r="BG545" s="83">
        <v>0</v>
      </c>
      <c r="BH545" s="90"/>
      <c r="BI545" s="83">
        <v>0</v>
      </c>
      <c r="BJ545" s="80"/>
    </row>
    <row r="546" spans="1:62">
      <c r="A546" s="75"/>
      <c r="B546" s="75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46" t="s">
        <v>397</v>
      </c>
      <c r="AE546" s="46" t="s">
        <v>397</v>
      </c>
      <c r="AF546" s="80"/>
      <c r="AG546" s="83"/>
      <c r="AH546" s="83"/>
      <c r="AI546" s="83"/>
      <c r="AJ546" s="98"/>
      <c r="AK546" s="83"/>
      <c r="AL546" s="83">
        <f t="shared" si="19"/>
        <v>0</v>
      </c>
      <c r="AM546" s="83"/>
      <c r="AN546" s="83"/>
      <c r="AO546" s="83"/>
      <c r="AP546" s="45">
        <f t="shared" si="20"/>
        <v>0</v>
      </c>
      <c r="AQ546" s="83"/>
      <c r="AR546" s="83"/>
      <c r="AS546" s="45">
        <f t="shared" si="21"/>
        <v>0</v>
      </c>
      <c r="AT546" s="90"/>
      <c r="AU546" s="90"/>
      <c r="AV546" s="90"/>
      <c r="AW546" s="90"/>
      <c r="AX546" s="90"/>
      <c r="AY546" s="83">
        <v>0</v>
      </c>
      <c r="AZ546" s="90"/>
      <c r="BA546" s="90"/>
      <c r="BB546" s="83">
        <v>0</v>
      </c>
      <c r="BC546" s="90"/>
      <c r="BD546" s="90"/>
      <c r="BE546" s="83">
        <v>0</v>
      </c>
      <c r="BF546" s="90"/>
      <c r="BG546" s="83">
        <v>0</v>
      </c>
      <c r="BH546" s="90"/>
      <c r="BI546" s="83">
        <v>0</v>
      </c>
      <c r="BJ546" s="80"/>
    </row>
    <row r="547" spans="1:62" ht="36">
      <c r="A547" s="75"/>
      <c r="B547" s="75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9" t="s">
        <v>87</v>
      </c>
      <c r="AE547" s="79" t="s">
        <v>87</v>
      </c>
      <c r="AF547" s="80"/>
      <c r="AG547" s="83"/>
      <c r="AH547" s="83"/>
      <c r="AI547" s="83"/>
      <c r="AJ547" s="98"/>
      <c r="AK547" s="83"/>
      <c r="AL547" s="83">
        <f t="shared" si="19"/>
        <v>0</v>
      </c>
      <c r="AM547" s="83"/>
      <c r="AN547" s="83"/>
      <c r="AO547" s="83"/>
      <c r="AP547" s="45">
        <f t="shared" si="20"/>
        <v>0</v>
      </c>
      <c r="AQ547" s="83"/>
      <c r="AR547" s="83"/>
      <c r="AS547" s="45">
        <f t="shared" si="21"/>
        <v>0</v>
      </c>
      <c r="AT547" s="90"/>
      <c r="AU547" s="90"/>
      <c r="AV547" s="90"/>
      <c r="AW547" s="90"/>
      <c r="AX547" s="90"/>
      <c r="AY547" s="83">
        <v>0</v>
      </c>
      <c r="AZ547" s="90"/>
      <c r="BA547" s="90"/>
      <c r="BB547" s="83">
        <v>0</v>
      </c>
      <c r="BC547" s="90"/>
      <c r="BD547" s="90"/>
      <c r="BE547" s="83">
        <v>0</v>
      </c>
      <c r="BF547" s="90"/>
      <c r="BG547" s="83">
        <v>0</v>
      </c>
      <c r="BH547" s="90"/>
      <c r="BI547" s="83">
        <v>0</v>
      </c>
      <c r="BJ547" s="80"/>
    </row>
    <row r="548" spans="1:62" ht="68.25">
      <c r="A548" s="75"/>
      <c r="B548" s="75"/>
      <c r="C548" s="76"/>
      <c r="D548" s="76"/>
      <c r="E548" s="76"/>
      <c r="F548" s="76"/>
      <c r="G548" s="76"/>
      <c r="H548" s="76"/>
      <c r="I548" s="76"/>
      <c r="J548" s="76"/>
      <c r="K548" s="76"/>
      <c r="L548" s="85"/>
      <c r="M548" s="76"/>
      <c r="N548" s="76"/>
      <c r="O548" s="76"/>
      <c r="P548" s="76"/>
      <c r="Q548" s="76"/>
      <c r="R548" s="76"/>
      <c r="S548" s="76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131" t="s">
        <v>441</v>
      </c>
      <c r="AE548" s="44" t="s">
        <v>441</v>
      </c>
      <c r="AF548" s="80"/>
      <c r="AG548" s="83">
        <v>0</v>
      </c>
      <c r="AH548" s="83">
        <v>0</v>
      </c>
      <c r="AI548" s="83">
        <v>0</v>
      </c>
      <c r="AJ548" s="98">
        <v>0</v>
      </c>
      <c r="AK548" s="83"/>
      <c r="AL548" s="83">
        <f t="shared" si="19"/>
        <v>0</v>
      </c>
      <c r="AM548" s="83"/>
      <c r="AN548" s="83">
        <v>0</v>
      </c>
      <c r="AO548" s="83"/>
      <c r="AP548" s="45">
        <f t="shared" si="20"/>
        <v>0</v>
      </c>
      <c r="AQ548" s="83"/>
      <c r="AR548" s="83"/>
      <c r="AS548" s="45">
        <f t="shared" si="21"/>
        <v>0</v>
      </c>
      <c r="AT548" s="90"/>
      <c r="AU548" s="90"/>
      <c r="AV548" s="90"/>
      <c r="AW548" s="90"/>
      <c r="AX548" s="90"/>
      <c r="AY548" s="83">
        <v>0</v>
      </c>
      <c r="AZ548" s="90"/>
      <c r="BA548" s="90"/>
      <c r="BB548" s="83">
        <v>0</v>
      </c>
      <c r="BC548" s="90"/>
      <c r="BD548" s="90"/>
      <c r="BE548" s="83">
        <v>0</v>
      </c>
      <c r="BF548" s="90"/>
      <c r="BG548" s="83">
        <v>0</v>
      </c>
      <c r="BH548" s="90"/>
      <c r="BI548" s="83">
        <v>0</v>
      </c>
      <c r="BJ548" s="80"/>
    </row>
    <row r="549" spans="1:62" ht="34.5">
      <c r="A549" s="75"/>
      <c r="B549" s="75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132" t="s">
        <v>407</v>
      </c>
      <c r="AE549" s="46" t="s">
        <v>20</v>
      </c>
      <c r="AF549" s="80"/>
      <c r="AG549" s="83"/>
      <c r="AH549" s="83"/>
      <c r="AI549" s="83"/>
      <c r="AJ549" s="98"/>
      <c r="AK549" s="83"/>
      <c r="AL549" s="83">
        <f t="shared" si="19"/>
        <v>0</v>
      </c>
      <c r="AM549" s="83"/>
      <c r="AN549" s="83"/>
      <c r="AO549" s="83"/>
      <c r="AP549" s="45">
        <f t="shared" si="20"/>
        <v>0</v>
      </c>
      <c r="AQ549" s="83"/>
      <c r="AR549" s="83"/>
      <c r="AS549" s="45">
        <f t="shared" si="21"/>
        <v>0</v>
      </c>
      <c r="AT549" s="90"/>
      <c r="AU549" s="90"/>
      <c r="AV549" s="90"/>
      <c r="AW549" s="90"/>
      <c r="AX549" s="90"/>
      <c r="AY549" s="83">
        <v>0</v>
      </c>
      <c r="AZ549" s="90"/>
      <c r="BA549" s="90"/>
      <c r="BB549" s="83">
        <v>0</v>
      </c>
      <c r="BC549" s="90"/>
      <c r="BD549" s="90"/>
      <c r="BE549" s="83">
        <v>0</v>
      </c>
      <c r="BF549" s="90"/>
      <c r="BG549" s="83">
        <v>0</v>
      </c>
      <c r="BH549" s="90"/>
      <c r="BI549" s="83">
        <v>0</v>
      </c>
      <c r="BJ549" s="80"/>
    </row>
    <row r="550" spans="1:62" ht="36">
      <c r="A550" s="75"/>
      <c r="B550" s="75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9" t="s">
        <v>87</v>
      </c>
      <c r="AE550" s="79" t="s">
        <v>87</v>
      </c>
      <c r="AF550" s="80"/>
      <c r="AG550" s="83"/>
      <c r="AH550" s="83"/>
      <c r="AI550" s="83"/>
      <c r="AJ550" s="98"/>
      <c r="AK550" s="83"/>
      <c r="AL550" s="83">
        <f t="shared" si="19"/>
        <v>0</v>
      </c>
      <c r="AM550" s="83"/>
      <c r="AN550" s="83"/>
      <c r="AO550" s="83"/>
      <c r="AP550" s="45">
        <f t="shared" si="20"/>
        <v>0</v>
      </c>
      <c r="AQ550" s="83"/>
      <c r="AR550" s="83"/>
      <c r="AS550" s="45">
        <f t="shared" si="21"/>
        <v>0</v>
      </c>
      <c r="AT550" s="90"/>
      <c r="AU550" s="90"/>
      <c r="AV550" s="90"/>
      <c r="AW550" s="90"/>
      <c r="AX550" s="90"/>
      <c r="AY550" s="83">
        <v>0</v>
      </c>
      <c r="AZ550" s="90"/>
      <c r="BA550" s="90"/>
      <c r="BB550" s="83">
        <v>0</v>
      </c>
      <c r="BC550" s="90"/>
      <c r="BD550" s="90"/>
      <c r="BE550" s="83">
        <v>0</v>
      </c>
      <c r="BF550" s="90"/>
      <c r="BG550" s="83">
        <v>0</v>
      </c>
      <c r="BH550" s="90"/>
      <c r="BI550" s="83">
        <v>0</v>
      </c>
      <c r="BJ550" s="80"/>
    </row>
    <row r="551" spans="1:62" ht="60">
      <c r="A551" s="75"/>
      <c r="B551" s="75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151" t="s">
        <v>382</v>
      </c>
      <c r="AE551" s="79"/>
      <c r="AF551" s="80"/>
      <c r="AG551" s="83"/>
      <c r="AH551" s="83"/>
      <c r="AI551" s="83"/>
      <c r="AJ551" s="98"/>
      <c r="AK551" s="83"/>
      <c r="AL551" s="83"/>
      <c r="AM551" s="83"/>
      <c r="AN551" s="83"/>
      <c r="AO551" s="83"/>
      <c r="AP551" s="45"/>
      <c r="AQ551" s="83"/>
      <c r="AR551" s="83"/>
      <c r="AS551" s="45"/>
      <c r="AT551" s="90"/>
      <c r="AU551" s="90"/>
      <c r="AV551" s="90"/>
      <c r="AW551" s="90"/>
      <c r="AX551" s="90"/>
      <c r="AY551" s="83"/>
      <c r="AZ551" s="90"/>
      <c r="BA551" s="90"/>
      <c r="BB551" s="83"/>
      <c r="BC551" s="90"/>
      <c r="BD551" s="90"/>
      <c r="BE551" s="83"/>
      <c r="BF551" s="90"/>
      <c r="BG551" s="83"/>
      <c r="BH551" s="90"/>
      <c r="BI551" s="83"/>
      <c r="BJ551" s="80"/>
    </row>
    <row r="552" spans="1:62" ht="36">
      <c r="A552" s="75"/>
      <c r="B552" s="75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9" t="s">
        <v>87</v>
      </c>
      <c r="AE552" s="79"/>
      <c r="AF552" s="80"/>
      <c r="AG552" s="83"/>
      <c r="AH552" s="83"/>
      <c r="AI552" s="83"/>
      <c r="AJ552" s="98"/>
      <c r="AK552" s="83"/>
      <c r="AL552" s="83"/>
      <c r="AM552" s="83"/>
      <c r="AN552" s="83"/>
      <c r="AO552" s="83"/>
      <c r="AP552" s="45"/>
      <c r="AQ552" s="83"/>
      <c r="AR552" s="83"/>
      <c r="AS552" s="45"/>
      <c r="AT552" s="90"/>
      <c r="AU552" s="90"/>
      <c r="AV552" s="90"/>
      <c r="AW552" s="90"/>
      <c r="AX552" s="90"/>
      <c r="AY552" s="83"/>
      <c r="AZ552" s="90"/>
      <c r="BA552" s="90"/>
      <c r="BB552" s="83"/>
      <c r="BC552" s="90"/>
      <c r="BD552" s="90"/>
      <c r="BE552" s="83"/>
      <c r="BF552" s="90"/>
      <c r="BG552" s="83"/>
      <c r="BH552" s="90"/>
      <c r="BI552" s="83"/>
      <c r="BJ552" s="80"/>
    </row>
    <row r="553" spans="1:62" ht="90.75">
      <c r="A553" s="75"/>
      <c r="B553" s="75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114" t="s">
        <v>193</v>
      </c>
      <c r="AE553" s="46" t="s">
        <v>397</v>
      </c>
      <c r="AF553" s="80"/>
      <c r="AG553" s="83"/>
      <c r="AH553" s="83"/>
      <c r="AI553" s="83"/>
      <c r="AJ553" s="98"/>
      <c r="AK553" s="83"/>
      <c r="AL553" s="83">
        <f t="shared" si="19"/>
        <v>0</v>
      </c>
      <c r="AM553" s="83"/>
      <c r="AN553" s="83"/>
      <c r="AO553" s="83"/>
      <c r="AP553" s="45">
        <f t="shared" si="20"/>
        <v>0</v>
      </c>
      <c r="AQ553" s="83"/>
      <c r="AR553" s="83"/>
      <c r="AS553" s="45">
        <f t="shared" si="21"/>
        <v>0</v>
      </c>
      <c r="AT553" s="90"/>
      <c r="AU553" s="90"/>
      <c r="AV553" s="90"/>
      <c r="AW553" s="90"/>
      <c r="AX553" s="90"/>
      <c r="AY553" s="83">
        <v>0</v>
      </c>
      <c r="AZ553" s="90"/>
      <c r="BA553" s="90"/>
      <c r="BB553" s="83">
        <v>0</v>
      </c>
      <c r="BC553" s="90"/>
      <c r="BD553" s="90"/>
      <c r="BE553" s="83">
        <v>0</v>
      </c>
      <c r="BF553" s="90"/>
      <c r="BG553" s="83">
        <v>0</v>
      </c>
      <c r="BH553" s="90"/>
      <c r="BI553" s="83">
        <v>0</v>
      </c>
      <c r="BJ553" s="80"/>
    </row>
    <row r="554" spans="1:62" ht="36">
      <c r="A554" s="75"/>
      <c r="B554" s="75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9" t="s">
        <v>87</v>
      </c>
      <c r="AE554" s="79" t="s">
        <v>87</v>
      </c>
      <c r="AF554" s="80"/>
      <c r="AG554" s="83"/>
      <c r="AH554" s="83"/>
      <c r="AI554" s="83"/>
      <c r="AJ554" s="98"/>
      <c r="AK554" s="83"/>
      <c r="AL554" s="83">
        <f t="shared" si="19"/>
        <v>0</v>
      </c>
      <c r="AM554" s="83"/>
      <c r="AN554" s="83"/>
      <c r="AO554" s="83"/>
      <c r="AP554" s="45">
        <f t="shared" si="20"/>
        <v>0</v>
      </c>
      <c r="AQ554" s="83"/>
      <c r="AR554" s="83"/>
      <c r="AS554" s="45">
        <f t="shared" si="21"/>
        <v>0</v>
      </c>
      <c r="AT554" s="90"/>
      <c r="AU554" s="90"/>
      <c r="AV554" s="90"/>
      <c r="AW554" s="90"/>
      <c r="AX554" s="90"/>
      <c r="AY554" s="83">
        <v>0</v>
      </c>
      <c r="AZ554" s="90"/>
      <c r="BA554" s="90"/>
      <c r="BB554" s="83">
        <v>0</v>
      </c>
      <c r="BC554" s="90"/>
      <c r="BD554" s="90"/>
      <c r="BE554" s="83">
        <v>0</v>
      </c>
      <c r="BF554" s="90"/>
      <c r="BG554" s="83">
        <v>0</v>
      </c>
      <c r="BH554" s="90"/>
      <c r="BI554" s="83">
        <v>0</v>
      </c>
      <c r="BJ554" s="80"/>
    </row>
    <row r="555" spans="1:62" ht="102">
      <c r="A555" s="75"/>
      <c r="B555" s="75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114" t="s">
        <v>194</v>
      </c>
      <c r="AE555" s="79"/>
      <c r="AF555" s="80"/>
      <c r="AG555" s="83"/>
      <c r="AH555" s="83"/>
      <c r="AI555" s="83"/>
      <c r="AJ555" s="98"/>
      <c r="AK555" s="83"/>
      <c r="AL555" s="83"/>
      <c r="AM555" s="83"/>
      <c r="AN555" s="83"/>
      <c r="AO555" s="83"/>
      <c r="AP555" s="45"/>
      <c r="AQ555" s="83"/>
      <c r="AR555" s="83"/>
      <c r="AS555" s="45"/>
      <c r="AT555" s="90"/>
      <c r="AU555" s="90"/>
      <c r="AV555" s="90"/>
      <c r="AW555" s="90"/>
      <c r="AX555" s="90"/>
      <c r="AY555" s="83"/>
      <c r="AZ555" s="90"/>
      <c r="BA555" s="90"/>
      <c r="BB555" s="83"/>
      <c r="BC555" s="90"/>
      <c r="BD555" s="90"/>
      <c r="BE555" s="83"/>
      <c r="BF555" s="90"/>
      <c r="BG555" s="83"/>
      <c r="BH555" s="90"/>
      <c r="BI555" s="83"/>
      <c r="BJ555" s="80"/>
    </row>
    <row r="556" spans="1:62" ht="36">
      <c r="A556" s="75"/>
      <c r="B556" s="75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9" t="s">
        <v>87</v>
      </c>
      <c r="AE556" s="79"/>
      <c r="AF556" s="80"/>
      <c r="AG556" s="83"/>
      <c r="AH556" s="83"/>
      <c r="AI556" s="83"/>
      <c r="AJ556" s="98"/>
      <c r="AK556" s="83"/>
      <c r="AL556" s="83"/>
      <c r="AM556" s="83"/>
      <c r="AN556" s="83"/>
      <c r="AO556" s="83"/>
      <c r="AP556" s="45"/>
      <c r="AQ556" s="83"/>
      <c r="AR556" s="83"/>
      <c r="AS556" s="45"/>
      <c r="AT556" s="90"/>
      <c r="AU556" s="90"/>
      <c r="AV556" s="90"/>
      <c r="AW556" s="90"/>
      <c r="AX556" s="90"/>
      <c r="AY556" s="83"/>
      <c r="AZ556" s="90"/>
      <c r="BA556" s="90"/>
      <c r="BB556" s="83"/>
      <c r="BC556" s="90"/>
      <c r="BD556" s="90"/>
      <c r="BE556" s="83"/>
      <c r="BF556" s="90"/>
      <c r="BG556" s="83"/>
      <c r="BH556" s="90"/>
      <c r="BI556" s="83"/>
      <c r="BJ556" s="80"/>
    </row>
    <row r="557" spans="1:62" ht="102">
      <c r="A557" s="75"/>
      <c r="B557" s="75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114" t="s">
        <v>136</v>
      </c>
      <c r="AE557" s="79"/>
      <c r="AF557" s="80"/>
      <c r="AG557" s="83"/>
      <c r="AH557" s="83"/>
      <c r="AI557" s="83"/>
      <c r="AJ557" s="98"/>
      <c r="AK557" s="83"/>
      <c r="AL557" s="83"/>
      <c r="AM557" s="83"/>
      <c r="AN557" s="83"/>
      <c r="AO557" s="83"/>
      <c r="AP557" s="45"/>
      <c r="AQ557" s="83"/>
      <c r="AR557" s="83"/>
      <c r="AS557" s="45"/>
      <c r="AT557" s="90"/>
      <c r="AU557" s="90"/>
      <c r="AV557" s="90"/>
      <c r="AW557" s="90"/>
      <c r="AX557" s="90"/>
      <c r="AY557" s="83"/>
      <c r="AZ557" s="90"/>
      <c r="BA557" s="90"/>
      <c r="BB557" s="83"/>
      <c r="BC557" s="90"/>
      <c r="BD557" s="90"/>
      <c r="BE557" s="83"/>
      <c r="BF557" s="90"/>
      <c r="BG557" s="83"/>
      <c r="BH557" s="90"/>
      <c r="BI557" s="83"/>
      <c r="BJ557" s="80"/>
    </row>
    <row r="558" spans="1:62" ht="36">
      <c r="A558" s="75"/>
      <c r="B558" s="75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9" t="s">
        <v>87</v>
      </c>
      <c r="AE558" s="79"/>
      <c r="AF558" s="80"/>
      <c r="AG558" s="83"/>
      <c r="AH558" s="83"/>
      <c r="AI558" s="83"/>
      <c r="AJ558" s="98"/>
      <c r="AK558" s="83"/>
      <c r="AL558" s="83"/>
      <c r="AM558" s="83"/>
      <c r="AN558" s="83"/>
      <c r="AO558" s="83"/>
      <c r="AP558" s="45"/>
      <c r="AQ558" s="83"/>
      <c r="AR558" s="83"/>
      <c r="AS558" s="45"/>
      <c r="AT558" s="90"/>
      <c r="AU558" s="90"/>
      <c r="AV558" s="90"/>
      <c r="AW558" s="90"/>
      <c r="AX558" s="90"/>
      <c r="AY558" s="83"/>
      <c r="AZ558" s="90"/>
      <c r="BA558" s="90"/>
      <c r="BB558" s="83"/>
      <c r="BC558" s="90"/>
      <c r="BD558" s="90"/>
      <c r="BE558" s="83"/>
      <c r="BF558" s="90"/>
      <c r="BG558" s="83"/>
      <c r="BH558" s="90"/>
      <c r="BI558" s="83"/>
      <c r="BJ558" s="80"/>
    </row>
    <row r="559" spans="1:62" ht="68.25">
      <c r="A559" s="75"/>
      <c r="B559" s="75"/>
      <c r="C559" s="76">
        <v>0</v>
      </c>
      <c r="D559" s="76">
        <v>7</v>
      </c>
      <c r="E559" s="76">
        <v>5</v>
      </c>
      <c r="F559" s="76">
        <v>0</v>
      </c>
      <c r="G559" s="76">
        <v>7</v>
      </c>
      <c r="H559" s="76">
        <v>0</v>
      </c>
      <c r="I559" s="76">
        <v>5</v>
      </c>
      <c r="J559" s="76">
        <v>0</v>
      </c>
      <c r="K559" s="76">
        <v>2</v>
      </c>
      <c r="L559" s="85" t="s">
        <v>184</v>
      </c>
      <c r="M559" s="76">
        <v>2</v>
      </c>
      <c r="N559" s="76">
        <v>0</v>
      </c>
      <c r="O559" s="76">
        <v>0</v>
      </c>
      <c r="P559" s="76">
        <v>0</v>
      </c>
      <c r="Q559" s="76">
        <v>6</v>
      </c>
      <c r="R559" s="76">
        <v>1</v>
      </c>
      <c r="S559" s="76">
        <v>1</v>
      </c>
      <c r="T559" s="77">
        <v>2</v>
      </c>
      <c r="U559" s="77">
        <v>4</v>
      </c>
      <c r="V559" s="77">
        <v>1</v>
      </c>
      <c r="W559" s="77"/>
      <c r="X559" s="77"/>
      <c r="Y559" s="77"/>
      <c r="Z559" s="77"/>
      <c r="AA559" s="77"/>
      <c r="AB559" s="77"/>
      <c r="AC559" s="77"/>
      <c r="AD559" s="128" t="s">
        <v>442</v>
      </c>
      <c r="AE559" s="44" t="s">
        <v>442</v>
      </c>
      <c r="AF559" s="80"/>
      <c r="AG559" s="83">
        <v>4244.5</v>
      </c>
      <c r="AH559" s="83">
        <v>4345.2</v>
      </c>
      <c r="AI559" s="83">
        <v>4345.2</v>
      </c>
      <c r="AJ559" s="98">
        <v>4438.3</v>
      </c>
      <c r="AK559" s="83"/>
      <c r="AL559" s="83">
        <f t="shared" si="19"/>
        <v>4438.3</v>
      </c>
      <c r="AM559" s="83"/>
      <c r="AN559" s="83">
        <v>0</v>
      </c>
      <c r="AO559" s="83"/>
      <c r="AP559" s="45">
        <f t="shared" si="20"/>
        <v>0</v>
      </c>
      <c r="AQ559" s="83"/>
      <c r="AR559" s="83"/>
      <c r="AS559" s="45">
        <f t="shared" si="21"/>
        <v>4438.3</v>
      </c>
      <c r="AT559" s="90"/>
      <c r="AU559" s="90"/>
      <c r="AV559" s="90"/>
      <c r="AW559" s="90"/>
      <c r="AX559" s="90"/>
      <c r="AY559" s="83">
        <v>4438.3</v>
      </c>
      <c r="AZ559" s="90"/>
      <c r="BA559" s="90"/>
      <c r="BB559" s="83">
        <v>4438.3</v>
      </c>
      <c r="BC559" s="90"/>
      <c r="BD559" s="90"/>
      <c r="BE559" s="83">
        <v>4438.3</v>
      </c>
      <c r="BF559" s="90"/>
      <c r="BG559" s="83">
        <v>4438.3</v>
      </c>
      <c r="BH559" s="90"/>
      <c r="BI559" s="83">
        <v>4438.3</v>
      </c>
      <c r="BJ559" s="80"/>
    </row>
    <row r="560" spans="1:62">
      <c r="A560" s="75"/>
      <c r="B560" s="75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46"/>
      <c r="AE560" s="46" t="s">
        <v>20</v>
      </c>
      <c r="AF560" s="80"/>
      <c r="AG560" s="83"/>
      <c r="AH560" s="83"/>
      <c r="AI560" s="83"/>
      <c r="AJ560" s="98"/>
      <c r="AK560" s="83"/>
      <c r="AL560" s="83">
        <f t="shared" si="19"/>
        <v>0</v>
      </c>
      <c r="AM560" s="83"/>
      <c r="AN560" s="83"/>
      <c r="AO560" s="83"/>
      <c r="AP560" s="45">
        <f t="shared" si="20"/>
        <v>0</v>
      </c>
      <c r="AQ560" s="83"/>
      <c r="AR560" s="83"/>
      <c r="AS560" s="45">
        <f t="shared" si="21"/>
        <v>0</v>
      </c>
      <c r="AT560" s="90"/>
      <c r="AU560" s="90"/>
      <c r="AV560" s="90"/>
      <c r="AW560" s="90"/>
      <c r="AX560" s="90"/>
      <c r="AY560" s="83">
        <v>0</v>
      </c>
      <c r="AZ560" s="90"/>
      <c r="BA560" s="90"/>
      <c r="BB560" s="83">
        <v>0</v>
      </c>
      <c r="BC560" s="90"/>
      <c r="BD560" s="90"/>
      <c r="BE560" s="83">
        <v>0</v>
      </c>
      <c r="BF560" s="90"/>
      <c r="BG560" s="83">
        <v>0</v>
      </c>
      <c r="BH560" s="90"/>
      <c r="BI560" s="83">
        <v>0</v>
      </c>
      <c r="BJ560" s="80"/>
    </row>
    <row r="561" spans="1:62" ht="24">
      <c r="A561" s="75"/>
      <c r="B561" s="75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9"/>
      <c r="AE561" s="79" t="s">
        <v>87</v>
      </c>
      <c r="AF561" s="80"/>
      <c r="AG561" s="83"/>
      <c r="AH561" s="83"/>
      <c r="AI561" s="83"/>
      <c r="AJ561" s="98"/>
      <c r="AK561" s="83"/>
      <c r="AL561" s="83">
        <f t="shared" si="19"/>
        <v>0</v>
      </c>
      <c r="AM561" s="83"/>
      <c r="AN561" s="83"/>
      <c r="AO561" s="83"/>
      <c r="AP561" s="45">
        <f t="shared" si="20"/>
        <v>0</v>
      </c>
      <c r="AQ561" s="83"/>
      <c r="AR561" s="83"/>
      <c r="AS561" s="45">
        <f t="shared" si="21"/>
        <v>0</v>
      </c>
      <c r="AT561" s="90"/>
      <c r="AU561" s="90"/>
      <c r="AV561" s="90"/>
      <c r="AW561" s="90"/>
      <c r="AX561" s="90"/>
      <c r="AY561" s="83">
        <v>0</v>
      </c>
      <c r="AZ561" s="90"/>
      <c r="BA561" s="90"/>
      <c r="BB561" s="83">
        <v>0</v>
      </c>
      <c r="BC561" s="90"/>
      <c r="BD561" s="90"/>
      <c r="BE561" s="83">
        <v>0</v>
      </c>
      <c r="BF561" s="90"/>
      <c r="BG561" s="83">
        <v>0</v>
      </c>
      <c r="BH561" s="90"/>
      <c r="BI561" s="83">
        <v>0</v>
      </c>
      <c r="BJ561" s="80"/>
    </row>
    <row r="562" spans="1:62">
      <c r="A562" s="75"/>
      <c r="B562" s="75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46"/>
      <c r="AE562" s="46" t="s">
        <v>397</v>
      </c>
      <c r="AF562" s="80"/>
      <c r="AG562" s="83"/>
      <c r="AH562" s="83"/>
      <c r="AI562" s="83"/>
      <c r="AJ562" s="98"/>
      <c r="AK562" s="83"/>
      <c r="AL562" s="83">
        <f t="shared" si="19"/>
        <v>0</v>
      </c>
      <c r="AM562" s="83"/>
      <c r="AN562" s="83"/>
      <c r="AO562" s="83"/>
      <c r="AP562" s="45">
        <f t="shared" si="20"/>
        <v>0</v>
      </c>
      <c r="AQ562" s="83"/>
      <c r="AR562" s="83"/>
      <c r="AS562" s="45">
        <f t="shared" si="21"/>
        <v>0</v>
      </c>
      <c r="AT562" s="90"/>
      <c r="AU562" s="90"/>
      <c r="AV562" s="90"/>
      <c r="AW562" s="90"/>
      <c r="AX562" s="90"/>
      <c r="AY562" s="83">
        <v>0</v>
      </c>
      <c r="AZ562" s="90"/>
      <c r="BA562" s="90"/>
      <c r="BB562" s="83">
        <v>0</v>
      </c>
      <c r="BC562" s="90"/>
      <c r="BD562" s="90"/>
      <c r="BE562" s="83">
        <v>0</v>
      </c>
      <c r="BF562" s="90"/>
      <c r="BG562" s="83">
        <v>0</v>
      </c>
      <c r="BH562" s="90"/>
      <c r="BI562" s="83">
        <v>0</v>
      </c>
      <c r="BJ562" s="80"/>
    </row>
    <row r="563" spans="1:62" ht="24">
      <c r="A563" s="75"/>
      <c r="B563" s="75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9"/>
      <c r="AE563" s="79" t="s">
        <v>87</v>
      </c>
      <c r="AF563" s="80"/>
      <c r="AG563" s="83"/>
      <c r="AH563" s="83"/>
      <c r="AI563" s="83"/>
      <c r="AJ563" s="98"/>
      <c r="AK563" s="83"/>
      <c r="AL563" s="83">
        <f t="shared" si="19"/>
        <v>0</v>
      </c>
      <c r="AM563" s="83"/>
      <c r="AN563" s="83"/>
      <c r="AO563" s="83"/>
      <c r="AP563" s="45">
        <f t="shared" si="20"/>
        <v>0</v>
      </c>
      <c r="AQ563" s="83"/>
      <c r="AR563" s="83"/>
      <c r="AS563" s="45">
        <f t="shared" si="21"/>
        <v>0</v>
      </c>
      <c r="AT563" s="90"/>
      <c r="AU563" s="90"/>
      <c r="AV563" s="90"/>
      <c r="AW563" s="90"/>
      <c r="AX563" s="90"/>
      <c r="AY563" s="83">
        <v>0</v>
      </c>
      <c r="AZ563" s="90"/>
      <c r="BA563" s="90"/>
      <c r="BB563" s="83">
        <v>0</v>
      </c>
      <c r="BC563" s="90"/>
      <c r="BD563" s="90"/>
      <c r="BE563" s="83">
        <v>0</v>
      </c>
      <c r="BF563" s="90"/>
      <c r="BG563" s="83">
        <v>0</v>
      </c>
      <c r="BH563" s="90"/>
      <c r="BI563" s="83">
        <v>0</v>
      </c>
      <c r="BJ563" s="80"/>
    </row>
    <row r="564" spans="1:62" ht="79.5">
      <c r="A564" s="75"/>
      <c r="B564" s="75"/>
      <c r="C564" s="76">
        <v>0</v>
      </c>
      <c r="D564" s="76">
        <v>7</v>
      </c>
      <c r="E564" s="76">
        <v>5</v>
      </c>
      <c r="F564" s="76">
        <v>0</v>
      </c>
      <c r="G564" s="76">
        <v>7</v>
      </c>
      <c r="H564" s="76">
        <v>0</v>
      </c>
      <c r="I564" s="76">
        <v>5</v>
      </c>
      <c r="J564" s="76">
        <v>0</v>
      </c>
      <c r="K564" s="76">
        <v>2</v>
      </c>
      <c r="L564" s="85" t="s">
        <v>184</v>
      </c>
      <c r="M564" s="76">
        <v>3</v>
      </c>
      <c r="N564" s="76">
        <v>0</v>
      </c>
      <c r="O564" s="76">
        <v>0</v>
      </c>
      <c r="P564" s="76">
        <v>0</v>
      </c>
      <c r="Q564" s="76">
        <v>6</v>
      </c>
      <c r="R564" s="76">
        <v>1</v>
      </c>
      <c r="S564" s="76">
        <v>2</v>
      </c>
      <c r="T564" s="77">
        <v>2</v>
      </c>
      <c r="U564" s="77">
        <v>4</v>
      </c>
      <c r="V564" s="77">
        <v>1</v>
      </c>
      <c r="W564" s="77"/>
      <c r="X564" s="77"/>
      <c r="Y564" s="77"/>
      <c r="Z564" s="77"/>
      <c r="AA564" s="77"/>
      <c r="AB564" s="77"/>
      <c r="AC564" s="77"/>
      <c r="AD564" s="128" t="s">
        <v>443</v>
      </c>
      <c r="AE564" s="44" t="s">
        <v>443</v>
      </c>
      <c r="AF564" s="80"/>
      <c r="AG564" s="83">
        <v>0</v>
      </c>
      <c r="AH564" s="83">
        <v>0</v>
      </c>
      <c r="AI564" s="83">
        <v>0</v>
      </c>
      <c r="AJ564" s="98">
        <v>0</v>
      </c>
      <c r="AK564" s="83"/>
      <c r="AL564" s="83">
        <f t="shared" si="19"/>
        <v>0</v>
      </c>
      <c r="AM564" s="83"/>
      <c r="AN564" s="83">
        <v>0</v>
      </c>
      <c r="AO564" s="83"/>
      <c r="AP564" s="45">
        <f t="shared" si="20"/>
        <v>0</v>
      </c>
      <c r="AQ564" s="83"/>
      <c r="AR564" s="83"/>
      <c r="AS564" s="45">
        <f t="shared" si="21"/>
        <v>0</v>
      </c>
      <c r="AT564" s="90"/>
      <c r="AU564" s="90"/>
      <c r="AV564" s="90"/>
      <c r="AW564" s="90"/>
      <c r="AX564" s="90"/>
      <c r="AY564" s="83">
        <v>0</v>
      </c>
      <c r="AZ564" s="90"/>
      <c r="BA564" s="90"/>
      <c r="BB564" s="83">
        <v>0</v>
      </c>
      <c r="BC564" s="90"/>
      <c r="BD564" s="90"/>
      <c r="BE564" s="83">
        <v>0</v>
      </c>
      <c r="BF564" s="90"/>
      <c r="BG564" s="83">
        <v>0</v>
      </c>
      <c r="BH564" s="90"/>
      <c r="BI564" s="83">
        <v>0</v>
      </c>
      <c r="BJ564" s="80"/>
    </row>
    <row r="565" spans="1:62">
      <c r="A565" s="75"/>
      <c r="B565" s="75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46"/>
      <c r="AE565" s="46" t="s">
        <v>20</v>
      </c>
      <c r="AF565" s="80"/>
      <c r="AG565" s="83"/>
      <c r="AH565" s="83"/>
      <c r="AI565" s="83"/>
      <c r="AJ565" s="98"/>
      <c r="AK565" s="83"/>
      <c r="AL565" s="83">
        <f t="shared" si="19"/>
        <v>0</v>
      </c>
      <c r="AM565" s="83"/>
      <c r="AN565" s="83"/>
      <c r="AO565" s="83"/>
      <c r="AP565" s="45">
        <f t="shared" si="20"/>
        <v>0</v>
      </c>
      <c r="AQ565" s="83"/>
      <c r="AR565" s="83"/>
      <c r="AS565" s="45">
        <f t="shared" si="21"/>
        <v>0</v>
      </c>
      <c r="AT565" s="90"/>
      <c r="AU565" s="90"/>
      <c r="AV565" s="90"/>
      <c r="AW565" s="90"/>
      <c r="AX565" s="90"/>
      <c r="AY565" s="83">
        <v>0</v>
      </c>
      <c r="AZ565" s="90"/>
      <c r="BA565" s="90"/>
      <c r="BB565" s="83">
        <v>0</v>
      </c>
      <c r="BC565" s="90"/>
      <c r="BD565" s="90"/>
      <c r="BE565" s="83">
        <v>0</v>
      </c>
      <c r="BF565" s="90"/>
      <c r="BG565" s="83">
        <v>0</v>
      </c>
      <c r="BH565" s="90"/>
      <c r="BI565" s="83">
        <v>0</v>
      </c>
      <c r="BJ565" s="80"/>
    </row>
    <row r="566" spans="1:62" ht="24">
      <c r="A566" s="75"/>
      <c r="B566" s="75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9"/>
      <c r="AE566" s="79" t="s">
        <v>87</v>
      </c>
      <c r="AF566" s="80"/>
      <c r="AG566" s="83"/>
      <c r="AH566" s="83"/>
      <c r="AI566" s="83"/>
      <c r="AJ566" s="98"/>
      <c r="AK566" s="83"/>
      <c r="AL566" s="83">
        <f t="shared" si="19"/>
        <v>0</v>
      </c>
      <c r="AM566" s="83"/>
      <c r="AN566" s="83"/>
      <c r="AO566" s="83"/>
      <c r="AP566" s="45">
        <f t="shared" si="20"/>
        <v>0</v>
      </c>
      <c r="AQ566" s="83"/>
      <c r="AR566" s="83"/>
      <c r="AS566" s="45">
        <f t="shared" si="21"/>
        <v>0</v>
      </c>
      <c r="AT566" s="90"/>
      <c r="AU566" s="90"/>
      <c r="AV566" s="90"/>
      <c r="AW566" s="90"/>
      <c r="AX566" s="90"/>
      <c r="AY566" s="83">
        <v>0</v>
      </c>
      <c r="AZ566" s="90"/>
      <c r="BA566" s="90"/>
      <c r="BB566" s="83">
        <v>0</v>
      </c>
      <c r="BC566" s="90"/>
      <c r="BD566" s="90"/>
      <c r="BE566" s="83">
        <v>0</v>
      </c>
      <c r="BF566" s="90"/>
      <c r="BG566" s="83">
        <v>0</v>
      </c>
      <c r="BH566" s="90"/>
      <c r="BI566" s="83">
        <v>0</v>
      </c>
      <c r="BJ566" s="80"/>
    </row>
    <row r="567" spans="1:62">
      <c r="A567" s="75"/>
      <c r="B567" s="75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46"/>
      <c r="AE567" s="46" t="s">
        <v>397</v>
      </c>
      <c r="AF567" s="80"/>
      <c r="AG567" s="83"/>
      <c r="AH567" s="83"/>
      <c r="AI567" s="83"/>
      <c r="AJ567" s="98"/>
      <c r="AK567" s="83"/>
      <c r="AL567" s="83">
        <f t="shared" si="19"/>
        <v>0</v>
      </c>
      <c r="AM567" s="83"/>
      <c r="AN567" s="83"/>
      <c r="AO567" s="83"/>
      <c r="AP567" s="45">
        <f t="shared" si="20"/>
        <v>0</v>
      </c>
      <c r="AQ567" s="83"/>
      <c r="AR567" s="83"/>
      <c r="AS567" s="45">
        <f t="shared" si="21"/>
        <v>0</v>
      </c>
      <c r="AT567" s="90"/>
      <c r="AU567" s="90"/>
      <c r="AV567" s="90"/>
      <c r="AW567" s="90"/>
      <c r="AX567" s="90"/>
      <c r="AY567" s="83">
        <v>0</v>
      </c>
      <c r="AZ567" s="90"/>
      <c r="BA567" s="90"/>
      <c r="BB567" s="83">
        <v>0</v>
      </c>
      <c r="BC567" s="90"/>
      <c r="BD567" s="90"/>
      <c r="BE567" s="83">
        <v>0</v>
      </c>
      <c r="BF567" s="90"/>
      <c r="BG567" s="83">
        <v>0</v>
      </c>
      <c r="BH567" s="90"/>
      <c r="BI567" s="83">
        <v>0</v>
      </c>
      <c r="BJ567" s="80"/>
    </row>
    <row r="568" spans="1:62" ht="24">
      <c r="A568" s="75"/>
      <c r="B568" s="75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9"/>
      <c r="AE568" s="79" t="s">
        <v>87</v>
      </c>
      <c r="AF568" s="80"/>
      <c r="AG568" s="83"/>
      <c r="AH568" s="83"/>
      <c r="AI568" s="83"/>
      <c r="AJ568" s="98"/>
      <c r="AK568" s="83"/>
      <c r="AL568" s="83">
        <f t="shared" ref="AL568:AL632" si="22">AJ568+AK568</f>
        <v>0</v>
      </c>
      <c r="AM568" s="83"/>
      <c r="AN568" s="83"/>
      <c r="AO568" s="83"/>
      <c r="AP568" s="45">
        <f t="shared" ref="AP568:AP632" si="23">AN568+AO568</f>
        <v>0</v>
      </c>
      <c r="AQ568" s="83"/>
      <c r="AR568" s="83"/>
      <c r="AS568" s="45">
        <f t="shared" ref="AS568:AS632" si="24">AL568+AP568</f>
        <v>0</v>
      </c>
      <c r="AT568" s="90"/>
      <c r="AU568" s="90"/>
      <c r="AV568" s="90"/>
      <c r="AW568" s="90"/>
      <c r="AX568" s="90"/>
      <c r="AY568" s="83">
        <v>0</v>
      </c>
      <c r="AZ568" s="90"/>
      <c r="BA568" s="90"/>
      <c r="BB568" s="83">
        <v>0</v>
      </c>
      <c r="BC568" s="90"/>
      <c r="BD568" s="90"/>
      <c r="BE568" s="83">
        <v>0</v>
      </c>
      <c r="BF568" s="90"/>
      <c r="BG568" s="83">
        <v>0</v>
      </c>
      <c r="BH568" s="90"/>
      <c r="BI568" s="83">
        <v>0</v>
      </c>
      <c r="BJ568" s="80"/>
    </row>
    <row r="569" spans="1:62" ht="33">
      <c r="A569" s="75"/>
      <c r="B569" s="75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104" t="s">
        <v>444</v>
      </c>
      <c r="AE569" s="55" t="s">
        <v>444</v>
      </c>
      <c r="AF569" s="80"/>
      <c r="AG569" s="83"/>
      <c r="AH569" s="83"/>
      <c r="AI569" s="83"/>
      <c r="AJ569" s="98"/>
      <c r="AK569" s="83"/>
      <c r="AL569" s="83">
        <f t="shared" si="22"/>
        <v>0</v>
      </c>
      <c r="AM569" s="83"/>
      <c r="AN569" s="83"/>
      <c r="AO569" s="83"/>
      <c r="AP569" s="45">
        <f t="shared" si="23"/>
        <v>0</v>
      </c>
      <c r="AQ569" s="83"/>
      <c r="AR569" s="83"/>
      <c r="AS569" s="45">
        <f t="shared" si="24"/>
        <v>0</v>
      </c>
      <c r="AT569" s="90"/>
      <c r="AU569" s="90"/>
      <c r="AV569" s="90"/>
      <c r="AW569" s="90"/>
      <c r="AX569" s="90"/>
      <c r="AY569" s="83">
        <v>0</v>
      </c>
      <c r="AZ569" s="90"/>
      <c r="BA569" s="90"/>
      <c r="BB569" s="83">
        <v>0</v>
      </c>
      <c r="BC569" s="90"/>
      <c r="BD569" s="90"/>
      <c r="BE569" s="83">
        <v>0</v>
      </c>
      <c r="BF569" s="90"/>
      <c r="BG569" s="83">
        <v>0</v>
      </c>
      <c r="BH569" s="90"/>
      <c r="BI569" s="83">
        <v>0</v>
      </c>
      <c r="BJ569" s="80"/>
    </row>
    <row r="570" spans="1:62">
      <c r="A570" s="75"/>
      <c r="B570" s="75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105"/>
      <c r="AE570" s="44"/>
      <c r="AF570" s="80"/>
      <c r="AG570" s="83"/>
      <c r="AH570" s="83"/>
      <c r="AI570" s="83"/>
      <c r="AJ570" s="98"/>
      <c r="AK570" s="83"/>
      <c r="AL570" s="83">
        <f t="shared" si="22"/>
        <v>0</v>
      </c>
      <c r="AM570" s="83"/>
      <c r="AN570" s="83"/>
      <c r="AO570" s="83"/>
      <c r="AP570" s="45">
        <f t="shared" si="23"/>
        <v>0</v>
      </c>
      <c r="AQ570" s="83"/>
      <c r="AR570" s="83"/>
      <c r="AS570" s="45">
        <f t="shared" si="24"/>
        <v>0</v>
      </c>
      <c r="AT570" s="90"/>
      <c r="AU570" s="90"/>
      <c r="AV570" s="90"/>
      <c r="AW570" s="90"/>
      <c r="AX570" s="90"/>
      <c r="AY570" s="83">
        <v>0</v>
      </c>
      <c r="AZ570" s="90"/>
      <c r="BA570" s="90"/>
      <c r="BB570" s="83">
        <v>0</v>
      </c>
      <c r="BC570" s="90"/>
      <c r="BD570" s="90"/>
      <c r="BE570" s="83">
        <v>0</v>
      </c>
      <c r="BF570" s="90"/>
      <c r="BG570" s="83">
        <v>0</v>
      </c>
      <c r="BH570" s="90"/>
      <c r="BI570" s="83">
        <v>0</v>
      </c>
      <c r="BJ570" s="80"/>
    </row>
    <row r="571" spans="1:62" ht="45.75">
      <c r="A571" s="75"/>
      <c r="B571" s="75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110" t="s">
        <v>137</v>
      </c>
      <c r="AE571" s="46" t="s">
        <v>44</v>
      </c>
      <c r="AF571" s="80"/>
      <c r="AG571" s="83"/>
      <c r="AH571" s="83"/>
      <c r="AI571" s="83"/>
      <c r="AJ571" s="98"/>
      <c r="AK571" s="83"/>
      <c r="AL571" s="83">
        <f t="shared" si="22"/>
        <v>0</v>
      </c>
      <c r="AM571" s="83"/>
      <c r="AN571" s="83"/>
      <c r="AO571" s="83"/>
      <c r="AP571" s="45">
        <f t="shared" si="23"/>
        <v>0</v>
      </c>
      <c r="AQ571" s="83"/>
      <c r="AR571" s="83"/>
      <c r="AS571" s="45">
        <f t="shared" si="24"/>
        <v>0</v>
      </c>
      <c r="AT571" s="90"/>
      <c r="AU571" s="90"/>
      <c r="AV571" s="90"/>
      <c r="AW571" s="90"/>
      <c r="AX571" s="90"/>
      <c r="AY571" s="83">
        <v>0</v>
      </c>
      <c r="AZ571" s="90"/>
      <c r="BA571" s="90"/>
      <c r="BB571" s="83">
        <v>0</v>
      </c>
      <c r="BC571" s="90"/>
      <c r="BD571" s="90"/>
      <c r="BE571" s="83">
        <v>0</v>
      </c>
      <c r="BF571" s="90"/>
      <c r="BG571" s="83">
        <v>0</v>
      </c>
      <c r="BH571" s="90"/>
      <c r="BI571" s="83">
        <v>0</v>
      </c>
      <c r="BJ571" s="80"/>
    </row>
    <row r="572" spans="1:62" ht="90.75">
      <c r="A572" s="75"/>
      <c r="B572" s="75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130" t="s">
        <v>138</v>
      </c>
      <c r="AE572" s="46" t="s">
        <v>45</v>
      </c>
      <c r="AF572" s="80"/>
      <c r="AG572" s="83"/>
      <c r="AH572" s="83"/>
      <c r="AI572" s="83"/>
      <c r="AJ572" s="98"/>
      <c r="AK572" s="83"/>
      <c r="AL572" s="83">
        <f t="shared" si="22"/>
        <v>0</v>
      </c>
      <c r="AM572" s="83"/>
      <c r="AN572" s="83"/>
      <c r="AO572" s="83"/>
      <c r="AP572" s="45">
        <f t="shared" si="23"/>
        <v>0</v>
      </c>
      <c r="AQ572" s="83"/>
      <c r="AR572" s="83"/>
      <c r="AS572" s="45">
        <f t="shared" si="24"/>
        <v>0</v>
      </c>
      <c r="AT572" s="90"/>
      <c r="AU572" s="90"/>
      <c r="AV572" s="90"/>
      <c r="AW572" s="90"/>
      <c r="AX572" s="90"/>
      <c r="AY572" s="83">
        <v>0</v>
      </c>
      <c r="AZ572" s="90"/>
      <c r="BA572" s="90"/>
      <c r="BB572" s="83">
        <v>0</v>
      </c>
      <c r="BC572" s="90"/>
      <c r="BD572" s="90"/>
      <c r="BE572" s="83">
        <v>0</v>
      </c>
      <c r="BF572" s="90"/>
      <c r="BG572" s="83">
        <v>0</v>
      </c>
      <c r="BH572" s="90"/>
      <c r="BI572" s="83">
        <v>0</v>
      </c>
      <c r="BJ572" s="80"/>
    </row>
    <row r="573" spans="1:62" ht="68.25">
      <c r="A573" s="75"/>
      <c r="B573" s="75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107" t="s">
        <v>575</v>
      </c>
      <c r="AE573" s="46"/>
      <c r="AF573" s="80"/>
      <c r="AG573" s="83"/>
      <c r="AH573" s="83"/>
      <c r="AI573" s="83"/>
      <c r="AJ573" s="98"/>
      <c r="AK573" s="83"/>
      <c r="AL573" s="83"/>
      <c r="AM573" s="83"/>
      <c r="AN573" s="83"/>
      <c r="AO573" s="83"/>
      <c r="AP573" s="45"/>
      <c r="AQ573" s="83"/>
      <c r="AR573" s="83"/>
      <c r="AS573" s="45"/>
      <c r="AT573" s="90"/>
      <c r="AU573" s="90"/>
      <c r="AV573" s="90"/>
      <c r="AW573" s="90"/>
      <c r="AX573" s="90"/>
      <c r="AY573" s="83"/>
      <c r="AZ573" s="90"/>
      <c r="BA573" s="90"/>
      <c r="BB573" s="83"/>
      <c r="BC573" s="90"/>
      <c r="BD573" s="90"/>
      <c r="BE573" s="83"/>
      <c r="BF573" s="90"/>
      <c r="BG573" s="83"/>
      <c r="BH573" s="90"/>
      <c r="BI573" s="83"/>
      <c r="BJ573" s="80"/>
    </row>
    <row r="574" spans="1:62" ht="54">
      <c r="A574" s="75"/>
      <c r="B574" s="75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105" t="s">
        <v>445</v>
      </c>
      <c r="AE574" s="44" t="s">
        <v>445</v>
      </c>
      <c r="AF574" s="80"/>
      <c r="AG574" s="83"/>
      <c r="AH574" s="83"/>
      <c r="AI574" s="83"/>
      <c r="AJ574" s="98"/>
      <c r="AK574" s="83"/>
      <c r="AL574" s="83">
        <f t="shared" si="22"/>
        <v>0</v>
      </c>
      <c r="AM574" s="83"/>
      <c r="AN574" s="83"/>
      <c r="AO574" s="83"/>
      <c r="AP574" s="45">
        <f t="shared" si="23"/>
        <v>0</v>
      </c>
      <c r="AQ574" s="83"/>
      <c r="AR574" s="83"/>
      <c r="AS574" s="45">
        <f t="shared" si="24"/>
        <v>0</v>
      </c>
      <c r="AT574" s="90"/>
      <c r="AU574" s="90"/>
      <c r="AV574" s="90"/>
      <c r="AW574" s="90"/>
      <c r="AX574" s="90"/>
      <c r="AY574" s="83">
        <v>0</v>
      </c>
      <c r="AZ574" s="90"/>
      <c r="BA574" s="90"/>
      <c r="BB574" s="83">
        <v>0</v>
      </c>
      <c r="BC574" s="90"/>
      <c r="BD574" s="90"/>
      <c r="BE574" s="83">
        <v>0</v>
      </c>
      <c r="BF574" s="90"/>
      <c r="BG574" s="83">
        <v>0</v>
      </c>
      <c r="BH574" s="90"/>
      <c r="BI574" s="83">
        <v>0</v>
      </c>
      <c r="BJ574" s="80"/>
    </row>
    <row r="575" spans="1:62" ht="79.5">
      <c r="A575" s="75"/>
      <c r="B575" s="75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107" t="s">
        <v>576</v>
      </c>
      <c r="AE575" s="46" t="s">
        <v>478</v>
      </c>
      <c r="AF575" s="80"/>
      <c r="AG575" s="83"/>
      <c r="AH575" s="83"/>
      <c r="AI575" s="83"/>
      <c r="AJ575" s="98"/>
      <c r="AK575" s="83"/>
      <c r="AL575" s="83">
        <f t="shared" si="22"/>
        <v>0</v>
      </c>
      <c r="AM575" s="83"/>
      <c r="AN575" s="83"/>
      <c r="AO575" s="83"/>
      <c r="AP575" s="45">
        <f t="shared" si="23"/>
        <v>0</v>
      </c>
      <c r="AQ575" s="83"/>
      <c r="AR575" s="83"/>
      <c r="AS575" s="45">
        <f t="shared" si="24"/>
        <v>0</v>
      </c>
      <c r="AT575" s="90"/>
      <c r="AU575" s="90"/>
      <c r="AV575" s="90"/>
      <c r="AW575" s="90"/>
      <c r="AX575" s="90"/>
      <c r="AY575" s="83">
        <v>0</v>
      </c>
      <c r="AZ575" s="90"/>
      <c r="BA575" s="90"/>
      <c r="BB575" s="83">
        <v>0</v>
      </c>
      <c r="BC575" s="90"/>
      <c r="BD575" s="90"/>
      <c r="BE575" s="83">
        <v>0</v>
      </c>
      <c r="BF575" s="90"/>
      <c r="BG575" s="83">
        <v>0</v>
      </c>
      <c r="BH575" s="90"/>
      <c r="BI575" s="83">
        <v>0</v>
      </c>
      <c r="BJ575" s="80"/>
    </row>
    <row r="576" spans="1:62">
      <c r="A576" s="75"/>
      <c r="B576" s="75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46" t="s">
        <v>479</v>
      </c>
      <c r="AE576" s="46" t="s">
        <v>479</v>
      </c>
      <c r="AF576" s="80"/>
      <c r="AG576" s="83"/>
      <c r="AH576" s="83"/>
      <c r="AI576" s="83"/>
      <c r="AJ576" s="98"/>
      <c r="AK576" s="83"/>
      <c r="AL576" s="83">
        <f t="shared" si="22"/>
        <v>0</v>
      </c>
      <c r="AM576" s="83"/>
      <c r="AN576" s="83"/>
      <c r="AO576" s="83"/>
      <c r="AP576" s="45">
        <f t="shared" si="23"/>
        <v>0</v>
      </c>
      <c r="AQ576" s="83"/>
      <c r="AR576" s="83"/>
      <c r="AS576" s="45">
        <f t="shared" si="24"/>
        <v>0</v>
      </c>
      <c r="AT576" s="90"/>
      <c r="AU576" s="90"/>
      <c r="AV576" s="90"/>
      <c r="AW576" s="90"/>
      <c r="AX576" s="90"/>
      <c r="AY576" s="83">
        <v>0</v>
      </c>
      <c r="AZ576" s="90"/>
      <c r="BA576" s="90"/>
      <c r="BB576" s="83">
        <v>0</v>
      </c>
      <c r="BC576" s="90"/>
      <c r="BD576" s="90"/>
      <c r="BE576" s="83">
        <v>0</v>
      </c>
      <c r="BF576" s="90"/>
      <c r="BG576" s="83">
        <v>0</v>
      </c>
      <c r="BH576" s="90"/>
      <c r="BI576" s="83">
        <v>0</v>
      </c>
      <c r="BJ576" s="80"/>
    </row>
    <row r="577" spans="1:62" ht="90">
      <c r="A577" s="75"/>
      <c r="B577" s="75"/>
      <c r="C577" s="76">
        <v>0</v>
      </c>
      <c r="D577" s="76">
        <v>7</v>
      </c>
      <c r="E577" s="76">
        <v>5</v>
      </c>
      <c r="F577" s="76">
        <v>0</v>
      </c>
      <c r="G577" s="76">
        <v>7</v>
      </c>
      <c r="H577" s="76">
        <v>0</v>
      </c>
      <c r="I577" s="76">
        <v>9</v>
      </c>
      <c r="J577" s="76">
        <v>0</v>
      </c>
      <c r="K577" s="76">
        <v>2</v>
      </c>
      <c r="L577" s="85" t="s">
        <v>185</v>
      </c>
      <c r="M577" s="76">
        <v>4</v>
      </c>
      <c r="N577" s="76">
        <v>0</v>
      </c>
      <c r="O577" s="76">
        <v>0</v>
      </c>
      <c r="P577" s="76">
        <v>0</v>
      </c>
      <c r="Q577" s="76">
        <v>6</v>
      </c>
      <c r="R577" s="76">
        <v>3</v>
      </c>
      <c r="S577" s="76">
        <v>0</v>
      </c>
      <c r="T577" s="77">
        <v>2</v>
      </c>
      <c r="U577" s="77">
        <v>4</v>
      </c>
      <c r="V577" s="77">
        <v>2</v>
      </c>
      <c r="W577" s="77"/>
      <c r="X577" s="77"/>
      <c r="Y577" s="77"/>
      <c r="Z577" s="77"/>
      <c r="AA577" s="77"/>
      <c r="AB577" s="77"/>
      <c r="AC577" s="77"/>
      <c r="AD577" s="102" t="s">
        <v>415</v>
      </c>
      <c r="AE577" s="44" t="s">
        <v>415</v>
      </c>
      <c r="AF577" s="80"/>
      <c r="AG577" s="83">
        <v>33827.800000000003</v>
      </c>
      <c r="AH577" s="83">
        <v>38646.5</v>
      </c>
      <c r="AI577" s="83">
        <v>41972.2</v>
      </c>
      <c r="AJ577" s="98">
        <v>38646.5</v>
      </c>
      <c r="AK577" s="83"/>
      <c r="AL577" s="83">
        <f t="shared" si="22"/>
        <v>38646.5</v>
      </c>
      <c r="AM577" s="83"/>
      <c r="AN577" s="83">
        <v>4144.3</v>
      </c>
      <c r="AO577" s="83"/>
      <c r="AP577" s="45">
        <f t="shared" si="23"/>
        <v>4144.3</v>
      </c>
      <c r="AQ577" s="83"/>
      <c r="AR577" s="89" t="s">
        <v>240</v>
      </c>
      <c r="AS577" s="45">
        <f t="shared" si="24"/>
        <v>42790.8</v>
      </c>
      <c r="AT577" s="90"/>
      <c r="AU577" s="90"/>
      <c r="AV577" s="90"/>
      <c r="AW577" s="90"/>
      <c r="AX577" s="90"/>
      <c r="AY577" s="83">
        <v>38646.5</v>
      </c>
      <c r="AZ577" s="90"/>
      <c r="BA577" s="90"/>
      <c r="BB577" s="83">
        <v>38646.5</v>
      </c>
      <c r="BC577" s="90"/>
      <c r="BD577" s="90"/>
      <c r="BE577" s="83">
        <v>38646.5</v>
      </c>
      <c r="BF577" s="90"/>
      <c r="BG577" s="83">
        <v>38646.5</v>
      </c>
      <c r="BH577" s="90"/>
      <c r="BI577" s="83">
        <v>38646.5</v>
      </c>
      <c r="BJ577" s="80"/>
    </row>
    <row r="578" spans="1:62" ht="45.75">
      <c r="A578" s="75"/>
      <c r="B578" s="75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106" t="s">
        <v>212</v>
      </c>
      <c r="AE578" s="46" t="s">
        <v>20</v>
      </c>
      <c r="AF578" s="80"/>
      <c r="AG578" s="83"/>
      <c r="AH578" s="83"/>
      <c r="AI578" s="83"/>
      <c r="AJ578" s="98"/>
      <c r="AK578" s="83"/>
      <c r="AL578" s="83">
        <f t="shared" si="22"/>
        <v>0</v>
      </c>
      <c r="AM578" s="83"/>
      <c r="AN578" s="83"/>
      <c r="AO578" s="83"/>
      <c r="AP578" s="45">
        <f t="shared" si="23"/>
        <v>0</v>
      </c>
      <c r="AQ578" s="83"/>
      <c r="AR578" s="83"/>
      <c r="AS578" s="45">
        <f t="shared" si="24"/>
        <v>0</v>
      </c>
      <c r="AT578" s="90"/>
      <c r="AU578" s="90"/>
      <c r="AV578" s="90"/>
      <c r="AW578" s="90"/>
      <c r="AX578" s="90"/>
      <c r="AY578" s="83">
        <v>0</v>
      </c>
      <c r="AZ578" s="90"/>
      <c r="BA578" s="90"/>
      <c r="BB578" s="83">
        <v>0</v>
      </c>
      <c r="BC578" s="90"/>
      <c r="BD578" s="90"/>
      <c r="BE578" s="83">
        <v>0</v>
      </c>
      <c r="BF578" s="90"/>
      <c r="BG578" s="83">
        <v>0</v>
      </c>
      <c r="BH578" s="90"/>
      <c r="BI578" s="83">
        <v>0</v>
      </c>
      <c r="BJ578" s="80"/>
    </row>
    <row r="579" spans="1:62" ht="36">
      <c r="A579" s="75"/>
      <c r="B579" s="75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9" t="s">
        <v>87</v>
      </c>
      <c r="AE579" s="79" t="s">
        <v>87</v>
      </c>
      <c r="AF579" s="80"/>
      <c r="AG579" s="83"/>
      <c r="AH579" s="83"/>
      <c r="AI579" s="83"/>
      <c r="AJ579" s="98"/>
      <c r="AK579" s="83"/>
      <c r="AL579" s="83">
        <f t="shared" si="22"/>
        <v>0</v>
      </c>
      <c r="AM579" s="83"/>
      <c r="AN579" s="83"/>
      <c r="AO579" s="83"/>
      <c r="AP579" s="45">
        <f t="shared" si="23"/>
        <v>0</v>
      </c>
      <c r="AQ579" s="83"/>
      <c r="AR579" s="83"/>
      <c r="AS579" s="45">
        <f t="shared" si="24"/>
        <v>0</v>
      </c>
      <c r="AT579" s="90"/>
      <c r="AU579" s="90"/>
      <c r="AV579" s="90"/>
      <c r="AW579" s="90"/>
      <c r="AX579" s="90"/>
      <c r="AY579" s="83">
        <v>0</v>
      </c>
      <c r="AZ579" s="90"/>
      <c r="BA579" s="90"/>
      <c r="BB579" s="83">
        <v>0</v>
      </c>
      <c r="BC579" s="90"/>
      <c r="BD579" s="90"/>
      <c r="BE579" s="83">
        <v>0</v>
      </c>
      <c r="BF579" s="90"/>
      <c r="BG579" s="83">
        <v>0</v>
      </c>
      <c r="BH579" s="90"/>
      <c r="BI579" s="83">
        <v>0</v>
      </c>
      <c r="BJ579" s="80"/>
    </row>
    <row r="580" spans="1:62">
      <c r="A580" s="75"/>
      <c r="B580" s="75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106"/>
      <c r="AE580" s="46" t="s">
        <v>397</v>
      </c>
      <c r="AF580" s="80"/>
      <c r="AG580" s="83"/>
      <c r="AH580" s="83"/>
      <c r="AI580" s="83"/>
      <c r="AJ580" s="98"/>
      <c r="AK580" s="83"/>
      <c r="AL580" s="83">
        <f t="shared" si="22"/>
        <v>0</v>
      </c>
      <c r="AM580" s="83"/>
      <c r="AN580" s="83"/>
      <c r="AO580" s="83"/>
      <c r="AP580" s="45">
        <f t="shared" si="23"/>
        <v>0</v>
      </c>
      <c r="AQ580" s="83"/>
      <c r="AR580" s="83"/>
      <c r="AS580" s="45">
        <f t="shared" si="24"/>
        <v>0</v>
      </c>
      <c r="AT580" s="90"/>
      <c r="AU580" s="90"/>
      <c r="AV580" s="90"/>
      <c r="AW580" s="90"/>
      <c r="AX580" s="90"/>
      <c r="AY580" s="83">
        <v>0</v>
      </c>
      <c r="AZ580" s="90"/>
      <c r="BA580" s="90"/>
      <c r="BB580" s="83">
        <v>0</v>
      </c>
      <c r="BC580" s="90"/>
      <c r="BD580" s="90"/>
      <c r="BE580" s="83">
        <v>0</v>
      </c>
      <c r="BF580" s="90"/>
      <c r="BG580" s="83">
        <v>0</v>
      </c>
      <c r="BH580" s="90"/>
      <c r="BI580" s="83">
        <v>0</v>
      </c>
      <c r="BJ580" s="80"/>
    </row>
    <row r="581" spans="1:62" ht="24">
      <c r="A581" s="75"/>
      <c r="B581" s="75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106"/>
      <c r="AE581" s="79" t="s">
        <v>87</v>
      </c>
      <c r="AF581" s="80"/>
      <c r="AG581" s="83"/>
      <c r="AH581" s="83"/>
      <c r="AI581" s="83"/>
      <c r="AJ581" s="98"/>
      <c r="AK581" s="83"/>
      <c r="AL581" s="83">
        <f t="shared" si="22"/>
        <v>0</v>
      </c>
      <c r="AM581" s="83"/>
      <c r="AN581" s="83"/>
      <c r="AO581" s="83"/>
      <c r="AP581" s="45">
        <f t="shared" si="23"/>
        <v>0</v>
      </c>
      <c r="AQ581" s="83"/>
      <c r="AR581" s="83"/>
      <c r="AS581" s="45">
        <f t="shared" si="24"/>
        <v>0</v>
      </c>
      <c r="AT581" s="90"/>
      <c r="AU581" s="90"/>
      <c r="AV581" s="90"/>
      <c r="AW581" s="90"/>
      <c r="AX581" s="90"/>
      <c r="AY581" s="83">
        <v>0</v>
      </c>
      <c r="AZ581" s="90"/>
      <c r="BA581" s="90"/>
      <c r="BB581" s="83">
        <v>0</v>
      </c>
      <c r="BC581" s="90"/>
      <c r="BD581" s="90"/>
      <c r="BE581" s="83">
        <v>0</v>
      </c>
      <c r="BF581" s="90"/>
      <c r="BG581" s="83">
        <v>0</v>
      </c>
      <c r="BH581" s="90"/>
      <c r="BI581" s="83">
        <v>0</v>
      </c>
      <c r="BJ581" s="80"/>
    </row>
    <row r="582" spans="1:62" ht="68.25">
      <c r="A582" s="75"/>
      <c r="B582" s="75"/>
      <c r="C582" s="76">
        <v>0</v>
      </c>
      <c r="D582" s="76">
        <v>7</v>
      </c>
      <c r="E582" s="76">
        <v>5</v>
      </c>
      <c r="F582" s="76">
        <v>0</v>
      </c>
      <c r="G582" s="76">
        <v>7</v>
      </c>
      <c r="H582" s="76">
        <v>0</v>
      </c>
      <c r="I582" s="76">
        <v>9</v>
      </c>
      <c r="J582" s="85">
        <v>0</v>
      </c>
      <c r="K582" s="76">
        <v>2</v>
      </c>
      <c r="L582" s="85" t="s">
        <v>185</v>
      </c>
      <c r="M582" s="76">
        <v>4</v>
      </c>
      <c r="N582" s="76">
        <v>0</v>
      </c>
      <c r="O582" s="76">
        <v>0</v>
      </c>
      <c r="P582" s="76">
        <v>0</v>
      </c>
      <c r="Q582" s="76">
        <v>6</v>
      </c>
      <c r="R582" s="76">
        <v>3</v>
      </c>
      <c r="S582" s="76">
        <v>0</v>
      </c>
      <c r="T582" s="77">
        <v>2</v>
      </c>
      <c r="U582" s="77">
        <v>4</v>
      </c>
      <c r="V582" s="77">
        <v>2</v>
      </c>
      <c r="W582" s="77"/>
      <c r="X582" s="77"/>
      <c r="Y582" s="77"/>
      <c r="Z582" s="77"/>
      <c r="AA582" s="77"/>
      <c r="AB582" s="77"/>
      <c r="AC582" s="77"/>
      <c r="AD582" s="102" t="s">
        <v>416</v>
      </c>
      <c r="AE582" s="44" t="s">
        <v>416</v>
      </c>
      <c r="AF582" s="80"/>
      <c r="AG582" s="83">
        <v>958.6</v>
      </c>
      <c r="AH582" s="83">
        <v>994.6</v>
      </c>
      <c r="AI582" s="83">
        <v>994.6</v>
      </c>
      <c r="AJ582" s="98">
        <v>994.6</v>
      </c>
      <c r="AK582" s="83"/>
      <c r="AL582" s="83">
        <f t="shared" si="22"/>
        <v>994.6</v>
      </c>
      <c r="AM582" s="83"/>
      <c r="AN582" s="83">
        <v>0</v>
      </c>
      <c r="AO582" s="83"/>
      <c r="AP582" s="45">
        <f t="shared" si="23"/>
        <v>0</v>
      </c>
      <c r="AQ582" s="83"/>
      <c r="AR582" s="83"/>
      <c r="AS582" s="45">
        <f t="shared" si="24"/>
        <v>994.6</v>
      </c>
      <c r="AT582" s="90"/>
      <c r="AU582" s="90"/>
      <c r="AV582" s="90"/>
      <c r="AW582" s="90"/>
      <c r="AX582" s="90"/>
      <c r="AY582" s="83">
        <v>994.6</v>
      </c>
      <c r="AZ582" s="90"/>
      <c r="BA582" s="90"/>
      <c r="BB582" s="83">
        <v>994.6</v>
      </c>
      <c r="BC582" s="90"/>
      <c r="BD582" s="90"/>
      <c r="BE582" s="83">
        <v>994.6</v>
      </c>
      <c r="BF582" s="90"/>
      <c r="BG582" s="83">
        <v>994.6</v>
      </c>
      <c r="BH582" s="90"/>
      <c r="BI582" s="83">
        <v>994.6</v>
      </c>
      <c r="BJ582" s="80"/>
    </row>
    <row r="583" spans="1:62" ht="90.75">
      <c r="A583" s="75"/>
      <c r="B583" s="75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130" t="s">
        <v>435</v>
      </c>
      <c r="AE583" s="46" t="s">
        <v>20</v>
      </c>
      <c r="AF583" s="80"/>
      <c r="AG583" s="83"/>
      <c r="AH583" s="83"/>
      <c r="AI583" s="83"/>
      <c r="AJ583" s="98"/>
      <c r="AK583" s="83"/>
      <c r="AL583" s="83">
        <f t="shared" si="22"/>
        <v>0</v>
      </c>
      <c r="AM583" s="83"/>
      <c r="AN583" s="83"/>
      <c r="AO583" s="83"/>
      <c r="AP583" s="45">
        <f t="shared" si="23"/>
        <v>0</v>
      </c>
      <c r="AQ583" s="83"/>
      <c r="AR583" s="83"/>
      <c r="AS583" s="45">
        <f t="shared" si="24"/>
        <v>0</v>
      </c>
      <c r="AT583" s="90"/>
      <c r="AU583" s="90"/>
      <c r="AV583" s="90"/>
      <c r="AW583" s="90"/>
      <c r="AX583" s="90"/>
      <c r="AY583" s="83">
        <v>0</v>
      </c>
      <c r="AZ583" s="90"/>
      <c r="BA583" s="90"/>
      <c r="BB583" s="83">
        <v>0</v>
      </c>
      <c r="BC583" s="90"/>
      <c r="BD583" s="90"/>
      <c r="BE583" s="83">
        <v>0</v>
      </c>
      <c r="BF583" s="90"/>
      <c r="BG583" s="83">
        <v>0</v>
      </c>
      <c r="BH583" s="90"/>
      <c r="BI583" s="83">
        <v>0</v>
      </c>
      <c r="BJ583" s="80"/>
    </row>
    <row r="584" spans="1:62" ht="36">
      <c r="A584" s="75"/>
      <c r="B584" s="75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9" t="s">
        <v>87</v>
      </c>
      <c r="AE584" s="79" t="s">
        <v>87</v>
      </c>
      <c r="AF584" s="80"/>
      <c r="AG584" s="83"/>
      <c r="AH584" s="83"/>
      <c r="AI584" s="83"/>
      <c r="AJ584" s="98"/>
      <c r="AK584" s="83"/>
      <c r="AL584" s="83">
        <f t="shared" si="22"/>
        <v>0</v>
      </c>
      <c r="AM584" s="83"/>
      <c r="AN584" s="83"/>
      <c r="AO584" s="83"/>
      <c r="AP584" s="45">
        <f t="shared" si="23"/>
        <v>0</v>
      </c>
      <c r="AQ584" s="83"/>
      <c r="AR584" s="83"/>
      <c r="AS584" s="45">
        <f t="shared" si="24"/>
        <v>0</v>
      </c>
      <c r="AT584" s="90"/>
      <c r="AU584" s="90"/>
      <c r="AV584" s="90"/>
      <c r="AW584" s="90"/>
      <c r="AX584" s="90"/>
      <c r="AY584" s="83">
        <v>0</v>
      </c>
      <c r="AZ584" s="90"/>
      <c r="BA584" s="90"/>
      <c r="BB584" s="83">
        <v>0</v>
      </c>
      <c r="BC584" s="90"/>
      <c r="BD584" s="90"/>
      <c r="BE584" s="83">
        <v>0</v>
      </c>
      <c r="BF584" s="90"/>
      <c r="BG584" s="83">
        <v>0</v>
      </c>
      <c r="BH584" s="90"/>
      <c r="BI584" s="83">
        <v>0</v>
      </c>
      <c r="BJ584" s="80"/>
    </row>
    <row r="585" spans="1:62">
      <c r="A585" s="75"/>
      <c r="B585" s="75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46" t="s">
        <v>397</v>
      </c>
      <c r="AE585" s="46" t="s">
        <v>397</v>
      </c>
      <c r="AF585" s="80"/>
      <c r="AG585" s="83"/>
      <c r="AH585" s="83"/>
      <c r="AI585" s="83"/>
      <c r="AJ585" s="98"/>
      <c r="AK585" s="83"/>
      <c r="AL585" s="83">
        <f t="shared" si="22"/>
        <v>0</v>
      </c>
      <c r="AM585" s="83"/>
      <c r="AN585" s="83"/>
      <c r="AO585" s="83"/>
      <c r="AP585" s="45">
        <f t="shared" si="23"/>
        <v>0</v>
      </c>
      <c r="AQ585" s="83"/>
      <c r="AR585" s="83"/>
      <c r="AS585" s="45">
        <f t="shared" si="24"/>
        <v>0</v>
      </c>
      <c r="AT585" s="90"/>
      <c r="AU585" s="90"/>
      <c r="AV585" s="90"/>
      <c r="AW585" s="90"/>
      <c r="AX585" s="90"/>
      <c r="AY585" s="83">
        <v>0</v>
      </c>
      <c r="AZ585" s="90"/>
      <c r="BA585" s="90"/>
      <c r="BB585" s="83">
        <v>0</v>
      </c>
      <c r="BC585" s="90"/>
      <c r="BD585" s="90"/>
      <c r="BE585" s="83">
        <v>0</v>
      </c>
      <c r="BF585" s="90"/>
      <c r="BG585" s="83">
        <v>0</v>
      </c>
      <c r="BH585" s="90"/>
      <c r="BI585" s="83">
        <v>0</v>
      </c>
      <c r="BJ585" s="80"/>
    </row>
    <row r="586" spans="1:62" ht="36">
      <c r="A586" s="75"/>
      <c r="B586" s="75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9" t="s">
        <v>87</v>
      </c>
      <c r="AE586" s="79" t="s">
        <v>87</v>
      </c>
      <c r="AF586" s="80"/>
      <c r="AG586" s="83"/>
      <c r="AH586" s="83"/>
      <c r="AI586" s="83"/>
      <c r="AJ586" s="98"/>
      <c r="AK586" s="83"/>
      <c r="AL586" s="83">
        <f t="shared" si="22"/>
        <v>0</v>
      </c>
      <c r="AM586" s="83"/>
      <c r="AN586" s="83"/>
      <c r="AO586" s="83"/>
      <c r="AP586" s="45">
        <f t="shared" si="23"/>
        <v>0</v>
      </c>
      <c r="AQ586" s="83"/>
      <c r="AR586" s="83"/>
      <c r="AS586" s="45">
        <f t="shared" si="24"/>
        <v>0</v>
      </c>
      <c r="AT586" s="90"/>
      <c r="AU586" s="90"/>
      <c r="AV586" s="90"/>
      <c r="AW586" s="90"/>
      <c r="AX586" s="90"/>
      <c r="AY586" s="83">
        <v>0</v>
      </c>
      <c r="AZ586" s="90"/>
      <c r="BA586" s="90"/>
      <c r="BB586" s="83">
        <v>0</v>
      </c>
      <c r="BC586" s="90"/>
      <c r="BD586" s="90"/>
      <c r="BE586" s="83">
        <v>0</v>
      </c>
      <c r="BF586" s="90"/>
      <c r="BG586" s="83">
        <v>0</v>
      </c>
      <c r="BH586" s="90"/>
      <c r="BI586" s="83">
        <v>0</v>
      </c>
      <c r="BJ586" s="80"/>
    </row>
    <row r="587" spans="1:62" ht="79.5">
      <c r="A587" s="75"/>
      <c r="B587" s="75"/>
      <c r="C587" s="76">
        <v>0</v>
      </c>
      <c r="D587" s="76">
        <v>7</v>
      </c>
      <c r="E587" s="76">
        <v>5</v>
      </c>
      <c r="F587" s="76">
        <v>0</v>
      </c>
      <c r="G587" s="76">
        <v>7</v>
      </c>
      <c r="H587" s="76">
        <v>0</v>
      </c>
      <c r="I587" s="76">
        <v>9</v>
      </c>
      <c r="J587" s="76">
        <v>0</v>
      </c>
      <c r="K587" s="76">
        <v>2</v>
      </c>
      <c r="L587" s="85" t="s">
        <v>185</v>
      </c>
      <c r="M587" s="76">
        <v>4</v>
      </c>
      <c r="N587" s="76">
        <v>0</v>
      </c>
      <c r="O587" s="76">
        <v>0</v>
      </c>
      <c r="P587" s="76">
        <v>0</v>
      </c>
      <c r="Q587" s="76">
        <v>6</v>
      </c>
      <c r="R587" s="76">
        <v>3</v>
      </c>
      <c r="S587" s="76">
        <v>0</v>
      </c>
      <c r="T587" s="77">
        <v>2</v>
      </c>
      <c r="U587" s="77">
        <v>4</v>
      </c>
      <c r="V587" s="77">
        <v>2</v>
      </c>
      <c r="W587" s="77"/>
      <c r="X587" s="77"/>
      <c r="Y587" s="77"/>
      <c r="Z587" s="77"/>
      <c r="AA587" s="77"/>
      <c r="AB587" s="77"/>
      <c r="AC587" s="77"/>
      <c r="AD587" s="102" t="s">
        <v>417</v>
      </c>
      <c r="AE587" s="44" t="s">
        <v>417</v>
      </c>
      <c r="AF587" s="80"/>
      <c r="AG587" s="83">
        <v>0</v>
      </c>
      <c r="AH587" s="83">
        <v>0</v>
      </c>
      <c r="AI587" s="83">
        <v>0</v>
      </c>
      <c r="AJ587" s="98">
        <v>0</v>
      </c>
      <c r="AK587" s="83"/>
      <c r="AL587" s="83">
        <f t="shared" si="22"/>
        <v>0</v>
      </c>
      <c r="AM587" s="83"/>
      <c r="AN587" s="83">
        <v>0</v>
      </c>
      <c r="AO587" s="83"/>
      <c r="AP587" s="45">
        <f t="shared" si="23"/>
        <v>0</v>
      </c>
      <c r="AQ587" s="83"/>
      <c r="AR587" s="83"/>
      <c r="AS587" s="45">
        <f t="shared" si="24"/>
        <v>0</v>
      </c>
      <c r="AT587" s="90"/>
      <c r="AU587" s="90"/>
      <c r="AV587" s="90"/>
      <c r="AW587" s="90"/>
      <c r="AX587" s="90"/>
      <c r="AY587" s="83">
        <v>0</v>
      </c>
      <c r="AZ587" s="90"/>
      <c r="BA587" s="90"/>
      <c r="BB587" s="83">
        <v>0</v>
      </c>
      <c r="BC587" s="90"/>
      <c r="BD587" s="90"/>
      <c r="BE587" s="83">
        <v>0</v>
      </c>
      <c r="BF587" s="90"/>
      <c r="BG587" s="83">
        <v>0</v>
      </c>
      <c r="BH587" s="90"/>
      <c r="BI587" s="83">
        <v>0</v>
      </c>
      <c r="BJ587" s="80"/>
    </row>
    <row r="588" spans="1:62" ht="68.25">
      <c r="A588" s="75"/>
      <c r="B588" s="75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130" t="s">
        <v>436</v>
      </c>
      <c r="AE588" s="46" t="s">
        <v>20</v>
      </c>
      <c r="AF588" s="80"/>
      <c r="AG588" s="83"/>
      <c r="AH588" s="83"/>
      <c r="AI588" s="83"/>
      <c r="AJ588" s="98"/>
      <c r="AK588" s="83"/>
      <c r="AL588" s="83">
        <f t="shared" si="22"/>
        <v>0</v>
      </c>
      <c r="AM588" s="83"/>
      <c r="AN588" s="83"/>
      <c r="AO588" s="83"/>
      <c r="AP588" s="45">
        <f t="shared" si="23"/>
        <v>0</v>
      </c>
      <c r="AQ588" s="83"/>
      <c r="AR588" s="83"/>
      <c r="AS588" s="45">
        <f t="shared" si="24"/>
        <v>0</v>
      </c>
      <c r="AT588" s="90"/>
      <c r="AU588" s="90"/>
      <c r="AV588" s="90"/>
      <c r="AW588" s="90"/>
      <c r="AX588" s="90"/>
      <c r="AY588" s="83">
        <v>0</v>
      </c>
      <c r="AZ588" s="90"/>
      <c r="BA588" s="90"/>
      <c r="BB588" s="83">
        <v>0</v>
      </c>
      <c r="BC588" s="90"/>
      <c r="BD588" s="90"/>
      <c r="BE588" s="83">
        <v>0</v>
      </c>
      <c r="BF588" s="90"/>
      <c r="BG588" s="83">
        <v>0</v>
      </c>
      <c r="BH588" s="90"/>
      <c r="BI588" s="83">
        <v>0</v>
      </c>
      <c r="BJ588" s="80"/>
    </row>
    <row r="589" spans="1:62" ht="36">
      <c r="A589" s="75"/>
      <c r="B589" s="75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9" t="s">
        <v>87</v>
      </c>
      <c r="AE589" s="79" t="s">
        <v>87</v>
      </c>
      <c r="AF589" s="80"/>
      <c r="AG589" s="83"/>
      <c r="AH589" s="83"/>
      <c r="AI589" s="83"/>
      <c r="AJ589" s="98"/>
      <c r="AK589" s="83"/>
      <c r="AL589" s="83">
        <f t="shared" si="22"/>
        <v>0</v>
      </c>
      <c r="AM589" s="83"/>
      <c r="AN589" s="83"/>
      <c r="AO589" s="83"/>
      <c r="AP589" s="45">
        <f t="shared" si="23"/>
        <v>0</v>
      </c>
      <c r="AQ589" s="83"/>
      <c r="AR589" s="83"/>
      <c r="AS589" s="45">
        <f t="shared" si="24"/>
        <v>0</v>
      </c>
      <c r="AT589" s="90"/>
      <c r="AU589" s="90"/>
      <c r="AV589" s="90"/>
      <c r="AW589" s="90"/>
      <c r="AX589" s="90"/>
      <c r="AY589" s="83">
        <v>0</v>
      </c>
      <c r="AZ589" s="90"/>
      <c r="BA589" s="90"/>
      <c r="BB589" s="83">
        <v>0</v>
      </c>
      <c r="BC589" s="90"/>
      <c r="BD589" s="90"/>
      <c r="BE589" s="83">
        <v>0</v>
      </c>
      <c r="BF589" s="90"/>
      <c r="BG589" s="83">
        <v>0</v>
      </c>
      <c r="BH589" s="90"/>
      <c r="BI589" s="83">
        <v>0</v>
      </c>
      <c r="BJ589" s="80"/>
    </row>
    <row r="590" spans="1:62">
      <c r="A590" s="75"/>
      <c r="B590" s="75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46" t="s">
        <v>397</v>
      </c>
      <c r="AE590" s="46" t="s">
        <v>397</v>
      </c>
      <c r="AF590" s="80"/>
      <c r="AG590" s="83"/>
      <c r="AH590" s="83"/>
      <c r="AI590" s="83"/>
      <c r="AJ590" s="98"/>
      <c r="AK590" s="83"/>
      <c r="AL590" s="83">
        <f t="shared" si="22"/>
        <v>0</v>
      </c>
      <c r="AM590" s="83"/>
      <c r="AN590" s="83"/>
      <c r="AO590" s="83"/>
      <c r="AP590" s="45">
        <f t="shared" si="23"/>
        <v>0</v>
      </c>
      <c r="AQ590" s="83"/>
      <c r="AR590" s="83"/>
      <c r="AS590" s="45">
        <f t="shared" si="24"/>
        <v>0</v>
      </c>
      <c r="AT590" s="90"/>
      <c r="AU590" s="90"/>
      <c r="AV590" s="90"/>
      <c r="AW590" s="90"/>
      <c r="AX590" s="90"/>
      <c r="AY590" s="83">
        <v>0</v>
      </c>
      <c r="AZ590" s="90"/>
      <c r="BA590" s="90"/>
      <c r="BB590" s="83">
        <v>0</v>
      </c>
      <c r="BC590" s="90"/>
      <c r="BD590" s="90"/>
      <c r="BE590" s="83">
        <v>0</v>
      </c>
      <c r="BF590" s="90"/>
      <c r="BG590" s="83">
        <v>0</v>
      </c>
      <c r="BH590" s="90"/>
      <c r="BI590" s="83">
        <v>0</v>
      </c>
      <c r="BJ590" s="80"/>
    </row>
    <row r="591" spans="1:62" ht="36">
      <c r="A591" s="75"/>
      <c r="B591" s="75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9" t="s">
        <v>87</v>
      </c>
      <c r="AE591" s="79" t="s">
        <v>87</v>
      </c>
      <c r="AF591" s="80"/>
      <c r="AG591" s="83"/>
      <c r="AH591" s="83"/>
      <c r="AI591" s="83"/>
      <c r="AJ591" s="98"/>
      <c r="AK591" s="83"/>
      <c r="AL591" s="83">
        <f t="shared" si="22"/>
        <v>0</v>
      </c>
      <c r="AM591" s="83"/>
      <c r="AN591" s="83"/>
      <c r="AO591" s="83"/>
      <c r="AP591" s="45">
        <f t="shared" si="23"/>
        <v>0</v>
      </c>
      <c r="AQ591" s="83"/>
      <c r="AR591" s="83"/>
      <c r="AS591" s="45">
        <f t="shared" si="24"/>
        <v>0</v>
      </c>
      <c r="AT591" s="90"/>
      <c r="AU591" s="90"/>
      <c r="AV591" s="90"/>
      <c r="AW591" s="90"/>
      <c r="AX591" s="90"/>
      <c r="AY591" s="83">
        <v>0</v>
      </c>
      <c r="AZ591" s="90"/>
      <c r="BA591" s="90"/>
      <c r="BB591" s="83">
        <v>0</v>
      </c>
      <c r="BC591" s="90"/>
      <c r="BD591" s="90"/>
      <c r="BE591" s="83">
        <v>0</v>
      </c>
      <c r="BF591" s="90"/>
      <c r="BG591" s="83">
        <v>0</v>
      </c>
      <c r="BH591" s="90"/>
      <c r="BI591" s="83">
        <v>0</v>
      </c>
      <c r="BJ591" s="80"/>
    </row>
    <row r="592" spans="1:62" ht="39">
      <c r="A592" s="75"/>
      <c r="B592" s="75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105" t="s">
        <v>418</v>
      </c>
      <c r="AE592" s="44" t="s">
        <v>418</v>
      </c>
      <c r="AF592" s="80"/>
      <c r="AG592" s="83"/>
      <c r="AH592" s="83"/>
      <c r="AI592" s="83"/>
      <c r="AJ592" s="98"/>
      <c r="AK592" s="83"/>
      <c r="AL592" s="83">
        <f t="shared" si="22"/>
        <v>0</v>
      </c>
      <c r="AM592" s="83"/>
      <c r="AN592" s="83"/>
      <c r="AO592" s="83"/>
      <c r="AP592" s="45">
        <f t="shared" si="23"/>
        <v>0</v>
      </c>
      <c r="AQ592" s="83"/>
      <c r="AR592" s="83"/>
      <c r="AS592" s="45">
        <f t="shared" si="24"/>
        <v>0</v>
      </c>
      <c r="AT592" s="90"/>
      <c r="AU592" s="90"/>
      <c r="AV592" s="90"/>
      <c r="AW592" s="90"/>
      <c r="AX592" s="90"/>
      <c r="AY592" s="83">
        <v>0</v>
      </c>
      <c r="AZ592" s="90"/>
      <c r="BA592" s="90"/>
      <c r="BB592" s="83">
        <v>0</v>
      </c>
      <c r="BC592" s="90"/>
      <c r="BD592" s="90"/>
      <c r="BE592" s="83">
        <v>0</v>
      </c>
      <c r="BF592" s="90"/>
      <c r="BG592" s="83">
        <v>0</v>
      </c>
      <c r="BH592" s="90"/>
      <c r="BI592" s="83">
        <v>0</v>
      </c>
      <c r="BJ592" s="80"/>
    </row>
    <row r="593" spans="1:62" ht="68.25">
      <c r="A593" s="75"/>
      <c r="B593" s="75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110" t="s">
        <v>489</v>
      </c>
      <c r="AE593" s="46" t="s">
        <v>478</v>
      </c>
      <c r="AF593" s="80"/>
      <c r="AG593" s="83"/>
      <c r="AH593" s="83"/>
      <c r="AI593" s="83"/>
      <c r="AJ593" s="98"/>
      <c r="AK593" s="83"/>
      <c r="AL593" s="83">
        <f t="shared" si="22"/>
        <v>0</v>
      </c>
      <c r="AM593" s="83"/>
      <c r="AN593" s="83"/>
      <c r="AO593" s="83"/>
      <c r="AP593" s="45">
        <f t="shared" si="23"/>
        <v>0</v>
      </c>
      <c r="AQ593" s="83"/>
      <c r="AR593" s="83"/>
      <c r="AS593" s="45">
        <f t="shared" si="24"/>
        <v>0</v>
      </c>
      <c r="AT593" s="90"/>
      <c r="AU593" s="90"/>
      <c r="AV593" s="90"/>
      <c r="AW593" s="90"/>
      <c r="AX593" s="90"/>
      <c r="AY593" s="83">
        <v>0</v>
      </c>
      <c r="AZ593" s="90"/>
      <c r="BA593" s="90"/>
      <c r="BB593" s="83">
        <v>0</v>
      </c>
      <c r="BC593" s="90"/>
      <c r="BD593" s="90"/>
      <c r="BE593" s="83">
        <v>0</v>
      </c>
      <c r="BF593" s="90"/>
      <c r="BG593" s="83">
        <v>0</v>
      </c>
      <c r="BH593" s="90"/>
      <c r="BI593" s="83">
        <v>0</v>
      </c>
      <c r="BJ593" s="80"/>
    </row>
    <row r="594" spans="1:62" ht="102">
      <c r="A594" s="75"/>
      <c r="B594" s="75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107" t="s">
        <v>490</v>
      </c>
      <c r="AE594" s="46" t="s">
        <v>479</v>
      </c>
      <c r="AF594" s="80"/>
      <c r="AG594" s="83"/>
      <c r="AH594" s="83"/>
      <c r="AI594" s="83"/>
      <c r="AJ594" s="98"/>
      <c r="AK594" s="83"/>
      <c r="AL594" s="83">
        <f t="shared" si="22"/>
        <v>0</v>
      </c>
      <c r="AM594" s="83"/>
      <c r="AN594" s="83"/>
      <c r="AO594" s="83"/>
      <c r="AP594" s="45">
        <f t="shared" si="23"/>
        <v>0</v>
      </c>
      <c r="AQ594" s="83"/>
      <c r="AR594" s="83"/>
      <c r="AS594" s="45">
        <f t="shared" si="24"/>
        <v>0</v>
      </c>
      <c r="AT594" s="90"/>
      <c r="AU594" s="90"/>
      <c r="AV594" s="90"/>
      <c r="AW594" s="90"/>
      <c r="AX594" s="90"/>
      <c r="AY594" s="83">
        <v>0</v>
      </c>
      <c r="AZ594" s="90"/>
      <c r="BA594" s="90"/>
      <c r="BB594" s="83">
        <v>0</v>
      </c>
      <c r="BC594" s="90"/>
      <c r="BD594" s="90"/>
      <c r="BE594" s="83">
        <v>0</v>
      </c>
      <c r="BF594" s="90"/>
      <c r="BG594" s="83">
        <v>0</v>
      </c>
      <c r="BH594" s="90"/>
      <c r="BI594" s="83">
        <v>0</v>
      </c>
      <c r="BJ594" s="80"/>
    </row>
    <row r="595" spans="1:62" ht="45.75">
      <c r="A595" s="75"/>
      <c r="B595" s="75"/>
      <c r="C595" s="76">
        <v>0</v>
      </c>
      <c r="D595" s="76">
        <v>7</v>
      </c>
      <c r="E595" s="76">
        <v>5</v>
      </c>
      <c r="F595" s="76">
        <v>0</v>
      </c>
      <c r="G595" s="76">
        <v>7</v>
      </c>
      <c r="H595" s="76">
        <v>0</v>
      </c>
      <c r="I595" s="76">
        <v>9</v>
      </c>
      <c r="J595" s="76">
        <v>0</v>
      </c>
      <c r="K595" s="76">
        <v>2</v>
      </c>
      <c r="L595" s="85" t="s">
        <v>185</v>
      </c>
      <c r="M595" s="76">
        <v>1</v>
      </c>
      <c r="N595" s="76">
        <v>0</v>
      </c>
      <c r="O595" s="76">
        <v>0</v>
      </c>
      <c r="P595" s="76">
        <v>0</v>
      </c>
      <c r="Q595" s="76">
        <v>2</v>
      </c>
      <c r="R595" s="76">
        <v>4</v>
      </c>
      <c r="S595" s="76">
        <v>4</v>
      </c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102" t="s">
        <v>419</v>
      </c>
      <c r="AE595" s="44" t="s">
        <v>419</v>
      </c>
      <c r="AF595" s="80"/>
      <c r="AG595" s="83">
        <v>0</v>
      </c>
      <c r="AH595" s="83">
        <v>0</v>
      </c>
      <c r="AI595" s="83">
        <v>0</v>
      </c>
      <c r="AJ595" s="98">
        <v>0</v>
      </c>
      <c r="AK595" s="83"/>
      <c r="AL595" s="83">
        <f t="shared" si="22"/>
        <v>0</v>
      </c>
      <c r="AM595" s="83"/>
      <c r="AN595" s="83">
        <v>0</v>
      </c>
      <c r="AO595" s="83"/>
      <c r="AP595" s="45">
        <f t="shared" si="23"/>
        <v>0</v>
      </c>
      <c r="AQ595" s="83"/>
      <c r="AR595" s="83"/>
      <c r="AS595" s="45">
        <f t="shared" si="24"/>
        <v>0</v>
      </c>
      <c r="AT595" s="90"/>
      <c r="AU595" s="90"/>
      <c r="AV595" s="90"/>
      <c r="AW595" s="90"/>
      <c r="AX595" s="90"/>
      <c r="AY595" s="83">
        <v>0</v>
      </c>
      <c r="AZ595" s="90"/>
      <c r="BA595" s="90"/>
      <c r="BB595" s="83">
        <v>0</v>
      </c>
      <c r="BC595" s="90"/>
      <c r="BD595" s="90"/>
      <c r="BE595" s="83">
        <v>0</v>
      </c>
      <c r="BF595" s="90"/>
      <c r="BG595" s="83">
        <v>0</v>
      </c>
      <c r="BH595" s="90"/>
      <c r="BI595" s="83">
        <v>0</v>
      </c>
      <c r="BJ595" s="80"/>
    </row>
    <row r="596" spans="1:62" ht="23.25">
      <c r="A596" s="75"/>
      <c r="B596" s="75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123" t="s">
        <v>491</v>
      </c>
      <c r="AE596" s="46" t="s">
        <v>20</v>
      </c>
      <c r="AF596" s="80"/>
      <c r="AG596" s="83"/>
      <c r="AH596" s="83"/>
      <c r="AI596" s="83"/>
      <c r="AJ596" s="98"/>
      <c r="AK596" s="83"/>
      <c r="AL596" s="83">
        <f t="shared" si="22"/>
        <v>0</v>
      </c>
      <c r="AM596" s="83"/>
      <c r="AN596" s="83"/>
      <c r="AO596" s="83"/>
      <c r="AP596" s="45">
        <f t="shared" si="23"/>
        <v>0</v>
      </c>
      <c r="AQ596" s="83"/>
      <c r="AR596" s="83"/>
      <c r="AS596" s="45">
        <f t="shared" si="24"/>
        <v>0</v>
      </c>
      <c r="AT596" s="90"/>
      <c r="AU596" s="90"/>
      <c r="AV596" s="90"/>
      <c r="AW596" s="90"/>
      <c r="AX596" s="90"/>
      <c r="AY596" s="83">
        <v>0</v>
      </c>
      <c r="AZ596" s="90"/>
      <c r="BA596" s="90"/>
      <c r="BB596" s="83">
        <v>0</v>
      </c>
      <c r="BC596" s="90"/>
      <c r="BD596" s="90"/>
      <c r="BE596" s="83">
        <v>0</v>
      </c>
      <c r="BF596" s="90"/>
      <c r="BG596" s="83">
        <v>0</v>
      </c>
      <c r="BH596" s="90"/>
      <c r="BI596" s="83">
        <v>0</v>
      </c>
      <c r="BJ596" s="80"/>
    </row>
    <row r="597" spans="1:62" ht="36">
      <c r="A597" s="75"/>
      <c r="B597" s="75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9" t="s">
        <v>87</v>
      </c>
      <c r="AE597" s="79" t="s">
        <v>87</v>
      </c>
      <c r="AF597" s="80"/>
      <c r="AG597" s="83"/>
      <c r="AH597" s="83"/>
      <c r="AI597" s="83"/>
      <c r="AJ597" s="98"/>
      <c r="AK597" s="83"/>
      <c r="AL597" s="83">
        <f t="shared" si="22"/>
        <v>0</v>
      </c>
      <c r="AM597" s="83"/>
      <c r="AN597" s="83"/>
      <c r="AO597" s="83"/>
      <c r="AP597" s="45">
        <f t="shared" si="23"/>
        <v>0</v>
      </c>
      <c r="AQ597" s="83"/>
      <c r="AR597" s="83"/>
      <c r="AS597" s="45">
        <f t="shared" si="24"/>
        <v>0</v>
      </c>
      <c r="AT597" s="90"/>
      <c r="AU597" s="90"/>
      <c r="AV597" s="90"/>
      <c r="AW597" s="90"/>
      <c r="AX597" s="90"/>
      <c r="AY597" s="83">
        <v>0</v>
      </c>
      <c r="AZ597" s="90"/>
      <c r="BA597" s="90"/>
      <c r="BB597" s="83">
        <v>0</v>
      </c>
      <c r="BC597" s="90"/>
      <c r="BD597" s="90"/>
      <c r="BE597" s="83">
        <v>0</v>
      </c>
      <c r="BF597" s="90"/>
      <c r="BG597" s="83">
        <v>0</v>
      </c>
      <c r="BH597" s="90"/>
      <c r="BI597" s="83">
        <v>0</v>
      </c>
      <c r="BJ597" s="80"/>
    </row>
    <row r="598" spans="1:62" ht="34.5">
      <c r="A598" s="75"/>
      <c r="B598" s="75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101" t="s">
        <v>204</v>
      </c>
      <c r="AE598" s="46" t="s">
        <v>397</v>
      </c>
      <c r="AF598" s="80"/>
      <c r="AG598" s="83"/>
      <c r="AH598" s="83"/>
      <c r="AI598" s="83"/>
      <c r="AJ598" s="98"/>
      <c r="AK598" s="83"/>
      <c r="AL598" s="83">
        <f t="shared" si="22"/>
        <v>0</v>
      </c>
      <c r="AM598" s="83"/>
      <c r="AN598" s="83"/>
      <c r="AO598" s="83"/>
      <c r="AP598" s="45">
        <f t="shared" si="23"/>
        <v>0</v>
      </c>
      <c r="AQ598" s="83"/>
      <c r="AR598" s="83"/>
      <c r="AS598" s="45">
        <f t="shared" si="24"/>
        <v>0</v>
      </c>
      <c r="AT598" s="90"/>
      <c r="AU598" s="90"/>
      <c r="AV598" s="90"/>
      <c r="AW598" s="90"/>
      <c r="AX598" s="90"/>
      <c r="AY598" s="83">
        <v>0</v>
      </c>
      <c r="AZ598" s="90"/>
      <c r="BA598" s="90"/>
      <c r="BB598" s="83">
        <v>0</v>
      </c>
      <c r="BC598" s="90"/>
      <c r="BD598" s="90"/>
      <c r="BE598" s="83">
        <v>0</v>
      </c>
      <c r="BF598" s="90"/>
      <c r="BG598" s="83">
        <v>0</v>
      </c>
      <c r="BH598" s="90"/>
      <c r="BI598" s="83">
        <v>0</v>
      </c>
      <c r="BJ598" s="80"/>
    </row>
    <row r="599" spans="1:62" ht="36">
      <c r="A599" s="75"/>
      <c r="B599" s="75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9" t="s">
        <v>87</v>
      </c>
      <c r="AE599" s="79" t="s">
        <v>87</v>
      </c>
      <c r="AF599" s="80"/>
      <c r="AG599" s="83"/>
      <c r="AH599" s="83"/>
      <c r="AI599" s="83"/>
      <c r="AJ599" s="98"/>
      <c r="AK599" s="83"/>
      <c r="AL599" s="83">
        <f t="shared" si="22"/>
        <v>0</v>
      </c>
      <c r="AM599" s="83"/>
      <c r="AN599" s="83"/>
      <c r="AO599" s="83"/>
      <c r="AP599" s="45">
        <f t="shared" si="23"/>
        <v>0</v>
      </c>
      <c r="AQ599" s="83"/>
      <c r="AR599" s="83"/>
      <c r="AS599" s="45">
        <f t="shared" si="24"/>
        <v>0</v>
      </c>
      <c r="AT599" s="90"/>
      <c r="AU599" s="90"/>
      <c r="AV599" s="90"/>
      <c r="AW599" s="90"/>
      <c r="AX599" s="90"/>
      <c r="AY599" s="83">
        <v>0</v>
      </c>
      <c r="AZ599" s="90"/>
      <c r="BA599" s="90"/>
      <c r="BB599" s="83">
        <v>0</v>
      </c>
      <c r="BC599" s="90"/>
      <c r="BD599" s="90"/>
      <c r="BE599" s="83">
        <v>0</v>
      </c>
      <c r="BF599" s="90"/>
      <c r="BG599" s="83">
        <v>0</v>
      </c>
      <c r="BH599" s="90"/>
      <c r="BI599" s="83">
        <v>0</v>
      </c>
      <c r="BJ599" s="80"/>
    </row>
    <row r="600" spans="1:62" ht="57">
      <c r="A600" s="75"/>
      <c r="B600" s="75"/>
      <c r="C600" s="76">
        <v>0</v>
      </c>
      <c r="D600" s="76">
        <v>7</v>
      </c>
      <c r="E600" s="76">
        <v>5</v>
      </c>
      <c r="F600" s="76">
        <v>0</v>
      </c>
      <c r="G600" s="76">
        <v>7</v>
      </c>
      <c r="H600" s="76">
        <v>0</v>
      </c>
      <c r="I600" s="76">
        <v>9</v>
      </c>
      <c r="J600" s="76">
        <v>0</v>
      </c>
      <c r="K600" s="76">
        <v>2</v>
      </c>
      <c r="L600" s="85" t="s">
        <v>185</v>
      </c>
      <c r="M600" s="76">
        <v>1</v>
      </c>
      <c r="N600" s="76">
        <v>0</v>
      </c>
      <c r="O600" s="76">
        <v>0</v>
      </c>
      <c r="P600" s="76">
        <v>0</v>
      </c>
      <c r="Q600" s="76">
        <v>2</v>
      </c>
      <c r="R600" s="76">
        <v>4</v>
      </c>
      <c r="S600" s="76">
        <v>4</v>
      </c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102" t="s">
        <v>52</v>
      </c>
      <c r="AE600" s="44" t="s">
        <v>420</v>
      </c>
      <c r="AF600" s="80"/>
      <c r="AG600" s="83">
        <v>7459.1</v>
      </c>
      <c r="AH600" s="83">
        <v>5113.8999999999996</v>
      </c>
      <c r="AI600" s="83">
        <v>6189.9</v>
      </c>
      <c r="AJ600" s="98">
        <v>3791</v>
      </c>
      <c r="AK600" s="83"/>
      <c r="AL600" s="83">
        <f t="shared" si="22"/>
        <v>3791</v>
      </c>
      <c r="AM600" s="83"/>
      <c r="AN600" s="83">
        <v>2370.9</v>
      </c>
      <c r="AO600" s="83"/>
      <c r="AP600" s="45">
        <f t="shared" si="23"/>
        <v>2370.9</v>
      </c>
      <c r="AQ600" s="83"/>
      <c r="AR600" s="83" t="s">
        <v>229</v>
      </c>
      <c r="AS600" s="45">
        <f t="shared" si="24"/>
        <v>6161.9</v>
      </c>
      <c r="AT600" s="90"/>
      <c r="AU600" s="90"/>
      <c r="AV600" s="90"/>
      <c r="AW600" s="90"/>
      <c r="AX600" s="90"/>
      <c r="AY600" s="83">
        <v>3791</v>
      </c>
      <c r="AZ600" s="90"/>
      <c r="BA600" s="90"/>
      <c r="BB600" s="83">
        <v>3791</v>
      </c>
      <c r="BC600" s="90"/>
      <c r="BD600" s="90"/>
      <c r="BE600" s="83">
        <v>3791</v>
      </c>
      <c r="BF600" s="90"/>
      <c r="BG600" s="83">
        <v>3791</v>
      </c>
      <c r="BH600" s="90"/>
      <c r="BI600" s="83">
        <v>3791</v>
      </c>
      <c r="BJ600" s="80"/>
    </row>
    <row r="601" spans="1:62" ht="45.75">
      <c r="A601" s="75"/>
      <c r="B601" s="75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123" t="s">
        <v>457</v>
      </c>
      <c r="AE601" s="46" t="s">
        <v>20</v>
      </c>
      <c r="AF601" s="80"/>
      <c r="AG601" s="83"/>
      <c r="AH601" s="83"/>
      <c r="AI601" s="83"/>
      <c r="AJ601" s="98"/>
      <c r="AK601" s="83"/>
      <c r="AL601" s="83">
        <f t="shared" si="22"/>
        <v>0</v>
      </c>
      <c r="AM601" s="83"/>
      <c r="AN601" s="83"/>
      <c r="AO601" s="83"/>
      <c r="AP601" s="45">
        <f t="shared" si="23"/>
        <v>0</v>
      </c>
      <c r="AQ601" s="83"/>
      <c r="AR601" s="83"/>
      <c r="AS601" s="45">
        <f t="shared" si="24"/>
        <v>0</v>
      </c>
      <c r="AT601" s="90"/>
      <c r="AU601" s="90"/>
      <c r="AV601" s="90"/>
      <c r="AW601" s="90"/>
      <c r="AX601" s="90"/>
      <c r="AY601" s="83">
        <v>0</v>
      </c>
      <c r="AZ601" s="90"/>
      <c r="BA601" s="90"/>
      <c r="BB601" s="83">
        <v>0</v>
      </c>
      <c r="BC601" s="90"/>
      <c r="BD601" s="90"/>
      <c r="BE601" s="83">
        <v>0</v>
      </c>
      <c r="BF601" s="90"/>
      <c r="BG601" s="83">
        <v>0</v>
      </c>
      <c r="BH601" s="90"/>
      <c r="BI601" s="83">
        <v>0</v>
      </c>
      <c r="BJ601" s="80"/>
    </row>
    <row r="602" spans="1:62" ht="36">
      <c r="A602" s="75"/>
      <c r="B602" s="75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9" t="s">
        <v>87</v>
      </c>
      <c r="AE602" s="79" t="s">
        <v>87</v>
      </c>
      <c r="AF602" s="80"/>
      <c r="AG602" s="83"/>
      <c r="AH602" s="83"/>
      <c r="AI602" s="83"/>
      <c r="AJ602" s="98"/>
      <c r="AK602" s="83"/>
      <c r="AL602" s="83">
        <f t="shared" si="22"/>
        <v>0</v>
      </c>
      <c r="AM602" s="83"/>
      <c r="AN602" s="83"/>
      <c r="AO602" s="83"/>
      <c r="AP602" s="45">
        <f t="shared" si="23"/>
        <v>0</v>
      </c>
      <c r="AQ602" s="83"/>
      <c r="AR602" s="83"/>
      <c r="AS602" s="45">
        <f t="shared" si="24"/>
        <v>0</v>
      </c>
      <c r="AT602" s="90"/>
      <c r="AU602" s="90"/>
      <c r="AV602" s="90"/>
      <c r="AW602" s="90"/>
      <c r="AX602" s="90"/>
      <c r="AY602" s="83">
        <v>0</v>
      </c>
      <c r="AZ602" s="90"/>
      <c r="BA602" s="90"/>
      <c r="BB602" s="83">
        <v>0</v>
      </c>
      <c r="BC602" s="90"/>
      <c r="BD602" s="90"/>
      <c r="BE602" s="83">
        <v>0</v>
      </c>
      <c r="BF602" s="90"/>
      <c r="BG602" s="83">
        <v>0</v>
      </c>
      <c r="BH602" s="90"/>
      <c r="BI602" s="83">
        <v>0</v>
      </c>
      <c r="BJ602" s="80"/>
    </row>
    <row r="603" spans="1:62" ht="48">
      <c r="A603" s="75"/>
      <c r="B603" s="75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154" t="s">
        <v>492</v>
      </c>
      <c r="AE603" s="46" t="s">
        <v>397</v>
      </c>
      <c r="AF603" s="80"/>
      <c r="AG603" s="83"/>
      <c r="AH603" s="83"/>
      <c r="AI603" s="83"/>
      <c r="AJ603" s="98"/>
      <c r="AK603" s="83"/>
      <c r="AL603" s="83">
        <f t="shared" si="22"/>
        <v>0</v>
      </c>
      <c r="AM603" s="83"/>
      <c r="AN603" s="83"/>
      <c r="AO603" s="83"/>
      <c r="AP603" s="45">
        <f t="shared" si="23"/>
        <v>0</v>
      </c>
      <c r="AQ603" s="83"/>
      <c r="AR603" s="83"/>
      <c r="AS603" s="45">
        <f t="shared" si="24"/>
        <v>0</v>
      </c>
      <c r="AT603" s="90"/>
      <c r="AU603" s="90"/>
      <c r="AV603" s="90"/>
      <c r="AW603" s="90"/>
      <c r="AX603" s="90"/>
      <c r="AY603" s="83">
        <v>0</v>
      </c>
      <c r="AZ603" s="90"/>
      <c r="BA603" s="90"/>
      <c r="BB603" s="83">
        <v>0</v>
      </c>
      <c r="BC603" s="90"/>
      <c r="BD603" s="90"/>
      <c r="BE603" s="83">
        <v>0</v>
      </c>
      <c r="BF603" s="90"/>
      <c r="BG603" s="83">
        <v>0</v>
      </c>
      <c r="BH603" s="90"/>
      <c r="BI603" s="83">
        <v>0</v>
      </c>
      <c r="BJ603" s="80"/>
    </row>
    <row r="604" spans="1:62" ht="36">
      <c r="A604" s="75"/>
      <c r="B604" s="75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9" t="s">
        <v>87</v>
      </c>
      <c r="AE604" s="79" t="s">
        <v>87</v>
      </c>
      <c r="AF604" s="80"/>
      <c r="AG604" s="83"/>
      <c r="AH604" s="83"/>
      <c r="AI604" s="83"/>
      <c r="AJ604" s="98"/>
      <c r="AK604" s="83"/>
      <c r="AL604" s="83">
        <f t="shared" si="22"/>
        <v>0</v>
      </c>
      <c r="AM604" s="83"/>
      <c r="AN604" s="83"/>
      <c r="AO604" s="83"/>
      <c r="AP604" s="45">
        <f t="shared" si="23"/>
        <v>0</v>
      </c>
      <c r="AQ604" s="83"/>
      <c r="AR604" s="83"/>
      <c r="AS604" s="45">
        <f t="shared" si="24"/>
        <v>0</v>
      </c>
      <c r="AT604" s="90"/>
      <c r="AU604" s="90"/>
      <c r="AV604" s="90"/>
      <c r="AW604" s="90"/>
      <c r="AX604" s="90"/>
      <c r="AY604" s="83">
        <v>0</v>
      </c>
      <c r="AZ604" s="90"/>
      <c r="BA604" s="90"/>
      <c r="BB604" s="83">
        <v>0</v>
      </c>
      <c r="BC604" s="90"/>
      <c r="BD604" s="90"/>
      <c r="BE604" s="83">
        <v>0</v>
      </c>
      <c r="BF604" s="90"/>
      <c r="BG604" s="83">
        <v>0</v>
      </c>
      <c r="BH604" s="90"/>
      <c r="BI604" s="83">
        <v>0</v>
      </c>
      <c r="BJ604" s="80"/>
    </row>
    <row r="605" spans="1:62" ht="68.25">
      <c r="A605" s="75"/>
      <c r="B605" s="75"/>
      <c r="C605" s="76">
        <v>0</v>
      </c>
      <c r="D605" s="76">
        <v>7</v>
      </c>
      <c r="E605" s="76">
        <v>5</v>
      </c>
      <c r="F605" s="76">
        <v>0</v>
      </c>
      <c r="G605" s="76">
        <v>7</v>
      </c>
      <c r="H605" s="76">
        <v>0</v>
      </c>
      <c r="I605" s="76">
        <v>9</v>
      </c>
      <c r="J605" s="76">
        <v>0</v>
      </c>
      <c r="K605" s="76">
        <v>2</v>
      </c>
      <c r="L605" s="85" t="s">
        <v>185</v>
      </c>
      <c r="M605" s="76">
        <v>3</v>
      </c>
      <c r="N605" s="76">
        <v>0</v>
      </c>
      <c r="O605" s="76">
        <v>0</v>
      </c>
      <c r="P605" s="76">
        <v>0</v>
      </c>
      <c r="Q605" s="76">
        <v>6</v>
      </c>
      <c r="R605" s="76">
        <v>1</v>
      </c>
      <c r="S605" s="76">
        <v>2</v>
      </c>
      <c r="T605" s="77">
        <v>2</v>
      </c>
      <c r="U605" s="77">
        <v>4</v>
      </c>
      <c r="V605" s="77">
        <v>1</v>
      </c>
      <c r="W605" s="77"/>
      <c r="X605" s="77"/>
      <c r="Y605" s="77"/>
      <c r="Z605" s="77"/>
      <c r="AA605" s="77"/>
      <c r="AB605" s="77"/>
      <c r="AC605" s="77"/>
      <c r="AD605" s="102" t="s">
        <v>81</v>
      </c>
      <c r="AE605" s="44" t="s">
        <v>421</v>
      </c>
      <c r="AF605" s="80"/>
      <c r="AG605" s="83">
        <v>0</v>
      </c>
      <c r="AH605" s="83">
        <v>0</v>
      </c>
      <c r="AI605" s="83">
        <v>2501.1</v>
      </c>
      <c r="AJ605" s="98">
        <v>1624.7</v>
      </c>
      <c r="AK605" s="83"/>
      <c r="AL605" s="83">
        <f t="shared" si="22"/>
        <v>1624.7</v>
      </c>
      <c r="AM605" s="83"/>
      <c r="AN605" s="83">
        <v>904.4</v>
      </c>
      <c r="AO605" s="83"/>
      <c r="AP605" s="45">
        <f t="shared" si="23"/>
        <v>904.4</v>
      </c>
      <c r="AQ605" s="83"/>
      <c r="AR605" s="83" t="s">
        <v>229</v>
      </c>
      <c r="AS605" s="45">
        <f t="shared" si="24"/>
        <v>2529.1</v>
      </c>
      <c r="AT605" s="90"/>
      <c r="AU605" s="90"/>
      <c r="AV605" s="90"/>
      <c r="AW605" s="90"/>
      <c r="AX605" s="90"/>
      <c r="AY605" s="83">
        <v>1624.7</v>
      </c>
      <c r="AZ605" s="90"/>
      <c r="BA605" s="90"/>
      <c r="BB605" s="83">
        <v>1624.7</v>
      </c>
      <c r="BC605" s="90"/>
      <c r="BD605" s="90"/>
      <c r="BE605" s="83">
        <v>1624.7</v>
      </c>
      <c r="BF605" s="90"/>
      <c r="BG605" s="83">
        <v>1624.7</v>
      </c>
      <c r="BH605" s="90"/>
      <c r="BI605" s="83">
        <v>1624.7</v>
      </c>
      <c r="BJ605" s="80"/>
    </row>
    <row r="606" spans="1:62" ht="34.5">
      <c r="A606" s="75"/>
      <c r="B606" s="75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123" t="s">
        <v>391</v>
      </c>
      <c r="AE606" s="46" t="s">
        <v>20</v>
      </c>
      <c r="AF606" s="80"/>
      <c r="AG606" s="83"/>
      <c r="AH606" s="83"/>
      <c r="AI606" s="83"/>
      <c r="AJ606" s="98"/>
      <c r="AK606" s="83"/>
      <c r="AL606" s="83">
        <f t="shared" si="22"/>
        <v>0</v>
      </c>
      <c r="AM606" s="83"/>
      <c r="AN606" s="83"/>
      <c r="AO606" s="83"/>
      <c r="AP606" s="45">
        <f t="shared" si="23"/>
        <v>0</v>
      </c>
      <c r="AQ606" s="83"/>
      <c r="AR606" s="83"/>
      <c r="AS606" s="45">
        <f t="shared" si="24"/>
        <v>0</v>
      </c>
      <c r="AT606" s="90"/>
      <c r="AU606" s="90"/>
      <c r="AV606" s="90"/>
      <c r="AW606" s="90"/>
      <c r="AX606" s="90"/>
      <c r="AY606" s="83">
        <v>0</v>
      </c>
      <c r="AZ606" s="90"/>
      <c r="BA606" s="90"/>
      <c r="BB606" s="83">
        <v>0</v>
      </c>
      <c r="BC606" s="90"/>
      <c r="BD606" s="90"/>
      <c r="BE606" s="83">
        <v>0</v>
      </c>
      <c r="BF606" s="90"/>
      <c r="BG606" s="83">
        <v>0</v>
      </c>
      <c r="BH606" s="90"/>
      <c r="BI606" s="83">
        <v>0</v>
      </c>
      <c r="BJ606" s="80"/>
    </row>
    <row r="607" spans="1:62" ht="36">
      <c r="A607" s="75"/>
      <c r="B607" s="75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9" t="s">
        <v>87</v>
      </c>
      <c r="AE607" s="79" t="s">
        <v>87</v>
      </c>
      <c r="AF607" s="80"/>
      <c r="AG607" s="83"/>
      <c r="AH607" s="83"/>
      <c r="AI607" s="83"/>
      <c r="AJ607" s="98"/>
      <c r="AK607" s="83"/>
      <c r="AL607" s="83">
        <f t="shared" si="22"/>
        <v>0</v>
      </c>
      <c r="AM607" s="83"/>
      <c r="AN607" s="83"/>
      <c r="AO607" s="83"/>
      <c r="AP607" s="45">
        <f t="shared" si="23"/>
        <v>0</v>
      </c>
      <c r="AQ607" s="83"/>
      <c r="AR607" s="83"/>
      <c r="AS607" s="45">
        <f t="shared" si="24"/>
        <v>0</v>
      </c>
      <c r="AT607" s="90"/>
      <c r="AU607" s="90"/>
      <c r="AV607" s="90"/>
      <c r="AW607" s="90"/>
      <c r="AX607" s="90"/>
      <c r="AY607" s="83">
        <v>0</v>
      </c>
      <c r="AZ607" s="90"/>
      <c r="BA607" s="90"/>
      <c r="BB607" s="83">
        <v>0</v>
      </c>
      <c r="BC607" s="90"/>
      <c r="BD607" s="90"/>
      <c r="BE607" s="83">
        <v>0</v>
      </c>
      <c r="BF607" s="90"/>
      <c r="BG607" s="83">
        <v>0</v>
      </c>
      <c r="BH607" s="90"/>
      <c r="BI607" s="83">
        <v>0</v>
      </c>
      <c r="BJ607" s="80"/>
    </row>
    <row r="608" spans="1:62" ht="57">
      <c r="A608" s="75"/>
      <c r="B608" s="75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123" t="s">
        <v>493</v>
      </c>
      <c r="AE608" s="46" t="s">
        <v>397</v>
      </c>
      <c r="AF608" s="80"/>
      <c r="AG608" s="83"/>
      <c r="AH608" s="83"/>
      <c r="AI608" s="83"/>
      <c r="AJ608" s="98"/>
      <c r="AK608" s="83"/>
      <c r="AL608" s="83">
        <f t="shared" si="22"/>
        <v>0</v>
      </c>
      <c r="AM608" s="83"/>
      <c r="AN608" s="83"/>
      <c r="AO608" s="83"/>
      <c r="AP608" s="45">
        <f t="shared" si="23"/>
        <v>0</v>
      </c>
      <c r="AQ608" s="83"/>
      <c r="AR608" s="83"/>
      <c r="AS608" s="45">
        <f t="shared" si="24"/>
        <v>0</v>
      </c>
      <c r="AT608" s="90"/>
      <c r="AU608" s="90"/>
      <c r="AV608" s="90"/>
      <c r="AW608" s="90"/>
      <c r="AX608" s="90"/>
      <c r="AY608" s="83">
        <v>0</v>
      </c>
      <c r="AZ608" s="90"/>
      <c r="BA608" s="90"/>
      <c r="BB608" s="83">
        <v>0</v>
      </c>
      <c r="BC608" s="90"/>
      <c r="BD608" s="90"/>
      <c r="BE608" s="83">
        <v>0</v>
      </c>
      <c r="BF608" s="90"/>
      <c r="BG608" s="83">
        <v>0</v>
      </c>
      <c r="BH608" s="90"/>
      <c r="BI608" s="83">
        <v>0</v>
      </c>
      <c r="BJ608" s="80"/>
    </row>
    <row r="609" spans="1:62" ht="36">
      <c r="A609" s="75"/>
      <c r="B609" s="75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9" t="s">
        <v>87</v>
      </c>
      <c r="AE609" s="79" t="s">
        <v>87</v>
      </c>
      <c r="AF609" s="80"/>
      <c r="AG609" s="83"/>
      <c r="AH609" s="83"/>
      <c r="AI609" s="83"/>
      <c r="AJ609" s="98"/>
      <c r="AK609" s="83"/>
      <c r="AL609" s="83">
        <f t="shared" si="22"/>
        <v>0</v>
      </c>
      <c r="AM609" s="83"/>
      <c r="AN609" s="83"/>
      <c r="AO609" s="83"/>
      <c r="AP609" s="45">
        <f t="shared" si="23"/>
        <v>0</v>
      </c>
      <c r="AQ609" s="83"/>
      <c r="AR609" s="83"/>
      <c r="AS609" s="45">
        <f t="shared" si="24"/>
        <v>0</v>
      </c>
      <c r="AT609" s="90"/>
      <c r="AU609" s="90"/>
      <c r="AV609" s="90"/>
      <c r="AW609" s="90"/>
      <c r="AX609" s="90"/>
      <c r="AY609" s="83">
        <v>0</v>
      </c>
      <c r="AZ609" s="90"/>
      <c r="BA609" s="90"/>
      <c r="BB609" s="83">
        <v>0</v>
      </c>
      <c r="BC609" s="90"/>
      <c r="BD609" s="90"/>
      <c r="BE609" s="83">
        <v>0</v>
      </c>
      <c r="BF609" s="90"/>
      <c r="BG609" s="83">
        <v>0</v>
      </c>
      <c r="BH609" s="90"/>
      <c r="BI609" s="83">
        <v>0</v>
      </c>
      <c r="BJ609" s="80"/>
    </row>
    <row r="610" spans="1:62" ht="51.75">
      <c r="A610" s="75"/>
      <c r="B610" s="75"/>
      <c r="C610" s="76">
        <v>0</v>
      </c>
      <c r="D610" s="76">
        <v>7</v>
      </c>
      <c r="E610" s="76">
        <v>5</v>
      </c>
      <c r="F610" s="76">
        <v>0</v>
      </c>
      <c r="G610" s="76">
        <v>7</v>
      </c>
      <c r="H610" s="76">
        <v>0</v>
      </c>
      <c r="I610" s="76">
        <v>9</v>
      </c>
      <c r="J610" s="76">
        <v>0</v>
      </c>
      <c r="K610" s="76">
        <v>2</v>
      </c>
      <c r="L610" s="85" t="s">
        <v>185</v>
      </c>
      <c r="M610" s="76">
        <v>1</v>
      </c>
      <c r="N610" s="76">
        <v>0</v>
      </c>
      <c r="O610" s="76">
        <v>0</v>
      </c>
      <c r="P610" s="76">
        <v>0</v>
      </c>
      <c r="Q610" s="76">
        <v>2</v>
      </c>
      <c r="R610" s="76">
        <v>4</v>
      </c>
      <c r="S610" s="76">
        <v>4</v>
      </c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102" t="s">
        <v>82</v>
      </c>
      <c r="AE610" s="44" t="s">
        <v>422</v>
      </c>
      <c r="AF610" s="80"/>
      <c r="AG610" s="83">
        <v>1097.5999999999999</v>
      </c>
      <c r="AH610" s="83">
        <f>855.6+371.9</f>
        <v>1227.5</v>
      </c>
      <c r="AI610" s="83">
        <v>855.6</v>
      </c>
      <c r="AJ610" s="98">
        <v>855.6</v>
      </c>
      <c r="AK610" s="83"/>
      <c r="AL610" s="83">
        <f t="shared" si="22"/>
        <v>855.6</v>
      </c>
      <c r="AM610" s="83"/>
      <c r="AN610" s="83">
        <v>0</v>
      </c>
      <c r="AO610" s="83"/>
      <c r="AP610" s="45">
        <f t="shared" si="23"/>
        <v>0</v>
      </c>
      <c r="AQ610" s="83"/>
      <c r="AR610" s="83"/>
      <c r="AS610" s="45">
        <f t="shared" si="24"/>
        <v>855.6</v>
      </c>
      <c r="AT610" s="90"/>
      <c r="AU610" s="90"/>
      <c r="AV610" s="90"/>
      <c r="AW610" s="90"/>
      <c r="AX610" s="90"/>
      <c r="AY610" s="83">
        <v>855.6</v>
      </c>
      <c r="AZ610" s="90"/>
      <c r="BA610" s="90"/>
      <c r="BB610" s="83">
        <v>855.6</v>
      </c>
      <c r="BC610" s="90"/>
      <c r="BD610" s="90"/>
      <c r="BE610" s="83">
        <v>855.6</v>
      </c>
      <c r="BF610" s="90"/>
      <c r="BG610" s="83">
        <v>855.6</v>
      </c>
      <c r="BH610" s="90"/>
      <c r="BI610" s="83">
        <v>855.6</v>
      </c>
      <c r="BJ610" s="80"/>
    </row>
    <row r="611" spans="1:62">
      <c r="A611" s="75"/>
      <c r="B611" s="75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123"/>
      <c r="AE611" s="46" t="s">
        <v>20</v>
      </c>
      <c r="AF611" s="80"/>
      <c r="AG611" s="83"/>
      <c r="AH611" s="83"/>
      <c r="AI611" s="83"/>
      <c r="AJ611" s="98"/>
      <c r="AK611" s="83"/>
      <c r="AL611" s="83">
        <f t="shared" si="22"/>
        <v>0</v>
      </c>
      <c r="AM611" s="83"/>
      <c r="AN611" s="83"/>
      <c r="AO611" s="83"/>
      <c r="AP611" s="45">
        <f t="shared" si="23"/>
        <v>0</v>
      </c>
      <c r="AQ611" s="83"/>
      <c r="AR611" s="83"/>
      <c r="AS611" s="45">
        <f t="shared" si="24"/>
        <v>0</v>
      </c>
      <c r="AT611" s="90"/>
      <c r="AU611" s="90"/>
      <c r="AV611" s="90"/>
      <c r="AW611" s="90"/>
      <c r="AX611" s="90"/>
      <c r="AY611" s="83">
        <v>0</v>
      </c>
      <c r="AZ611" s="90"/>
      <c r="BA611" s="90"/>
      <c r="BB611" s="83">
        <v>0</v>
      </c>
      <c r="BC611" s="90"/>
      <c r="BD611" s="90"/>
      <c r="BE611" s="83">
        <v>0</v>
      </c>
      <c r="BF611" s="90"/>
      <c r="BG611" s="83">
        <v>0</v>
      </c>
      <c r="BH611" s="90"/>
      <c r="BI611" s="83">
        <v>0</v>
      </c>
      <c r="BJ611" s="80"/>
    </row>
    <row r="612" spans="1:62" ht="24">
      <c r="A612" s="75"/>
      <c r="B612" s="75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9"/>
      <c r="AE612" s="79" t="s">
        <v>87</v>
      </c>
      <c r="AF612" s="80"/>
      <c r="AG612" s="83"/>
      <c r="AH612" s="83"/>
      <c r="AI612" s="83"/>
      <c r="AJ612" s="98"/>
      <c r="AK612" s="83"/>
      <c r="AL612" s="83">
        <f t="shared" si="22"/>
        <v>0</v>
      </c>
      <c r="AM612" s="83"/>
      <c r="AN612" s="83"/>
      <c r="AO612" s="83"/>
      <c r="AP612" s="45">
        <f t="shared" si="23"/>
        <v>0</v>
      </c>
      <c r="AQ612" s="83"/>
      <c r="AR612" s="83"/>
      <c r="AS612" s="45">
        <f t="shared" si="24"/>
        <v>0</v>
      </c>
      <c r="AT612" s="90"/>
      <c r="AU612" s="90"/>
      <c r="AV612" s="90"/>
      <c r="AW612" s="90"/>
      <c r="AX612" s="90"/>
      <c r="AY612" s="83">
        <v>0</v>
      </c>
      <c r="AZ612" s="90"/>
      <c r="BA612" s="90"/>
      <c r="BB612" s="83">
        <v>0</v>
      </c>
      <c r="BC612" s="90"/>
      <c r="BD612" s="90"/>
      <c r="BE612" s="83">
        <v>0</v>
      </c>
      <c r="BF612" s="90"/>
      <c r="BG612" s="83">
        <v>0</v>
      </c>
      <c r="BH612" s="90"/>
      <c r="BI612" s="83">
        <v>0</v>
      </c>
      <c r="BJ612" s="80"/>
    </row>
    <row r="613" spans="1:62">
      <c r="A613" s="75"/>
      <c r="B613" s="75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46"/>
      <c r="AE613" s="46" t="s">
        <v>397</v>
      </c>
      <c r="AF613" s="80"/>
      <c r="AG613" s="83"/>
      <c r="AH613" s="83"/>
      <c r="AI613" s="83"/>
      <c r="AJ613" s="98"/>
      <c r="AK613" s="83"/>
      <c r="AL613" s="83">
        <f t="shared" si="22"/>
        <v>0</v>
      </c>
      <c r="AM613" s="83"/>
      <c r="AN613" s="83"/>
      <c r="AO613" s="83"/>
      <c r="AP613" s="45">
        <f t="shared" si="23"/>
        <v>0</v>
      </c>
      <c r="AQ613" s="83"/>
      <c r="AR613" s="83"/>
      <c r="AS613" s="45">
        <f t="shared" si="24"/>
        <v>0</v>
      </c>
      <c r="AT613" s="90"/>
      <c r="AU613" s="90"/>
      <c r="AV613" s="90"/>
      <c r="AW613" s="90"/>
      <c r="AX613" s="90"/>
      <c r="AY613" s="83">
        <v>0</v>
      </c>
      <c r="AZ613" s="90"/>
      <c r="BA613" s="90"/>
      <c r="BB613" s="83">
        <v>0</v>
      </c>
      <c r="BC613" s="90"/>
      <c r="BD613" s="90"/>
      <c r="BE613" s="83">
        <v>0</v>
      </c>
      <c r="BF613" s="90"/>
      <c r="BG613" s="83">
        <v>0</v>
      </c>
      <c r="BH613" s="90"/>
      <c r="BI613" s="83">
        <v>0</v>
      </c>
      <c r="BJ613" s="80"/>
    </row>
    <row r="614" spans="1:62" ht="24">
      <c r="A614" s="75"/>
      <c r="B614" s="75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9"/>
      <c r="AE614" s="79" t="s">
        <v>87</v>
      </c>
      <c r="AF614" s="80"/>
      <c r="AG614" s="83"/>
      <c r="AH614" s="83"/>
      <c r="AI614" s="83"/>
      <c r="AJ614" s="98"/>
      <c r="AK614" s="83"/>
      <c r="AL614" s="83">
        <f t="shared" si="22"/>
        <v>0</v>
      </c>
      <c r="AM614" s="83"/>
      <c r="AN614" s="83"/>
      <c r="AO614" s="83"/>
      <c r="AP614" s="45">
        <f t="shared" si="23"/>
        <v>0</v>
      </c>
      <c r="AQ614" s="83"/>
      <c r="AR614" s="83"/>
      <c r="AS614" s="45">
        <f t="shared" si="24"/>
        <v>0</v>
      </c>
      <c r="AT614" s="90"/>
      <c r="AU614" s="90"/>
      <c r="AV614" s="90"/>
      <c r="AW614" s="90"/>
      <c r="AX614" s="90"/>
      <c r="AY614" s="83">
        <v>0</v>
      </c>
      <c r="AZ614" s="90"/>
      <c r="BA614" s="90"/>
      <c r="BB614" s="83">
        <v>0</v>
      </c>
      <c r="BC614" s="90"/>
      <c r="BD614" s="90"/>
      <c r="BE614" s="83">
        <v>0</v>
      </c>
      <c r="BF614" s="90"/>
      <c r="BG614" s="83">
        <v>0</v>
      </c>
      <c r="BH614" s="90"/>
      <c r="BI614" s="83">
        <v>0</v>
      </c>
      <c r="BJ614" s="80"/>
    </row>
    <row r="615" spans="1:62" ht="51.75">
      <c r="A615" s="75"/>
      <c r="B615" s="75"/>
      <c r="C615" s="76">
        <v>0</v>
      </c>
      <c r="D615" s="76">
        <v>7</v>
      </c>
      <c r="E615" s="76">
        <v>5</v>
      </c>
      <c r="F615" s="76">
        <v>0</v>
      </c>
      <c r="G615" s="76">
        <v>7</v>
      </c>
      <c r="H615" s="76">
        <v>0</v>
      </c>
      <c r="I615" s="76">
        <v>9</v>
      </c>
      <c r="J615" s="76">
        <v>0</v>
      </c>
      <c r="K615" s="76">
        <v>2</v>
      </c>
      <c r="L615" s="85" t="s">
        <v>185</v>
      </c>
      <c r="M615" s="76">
        <v>3</v>
      </c>
      <c r="N615" s="76">
        <v>0</v>
      </c>
      <c r="O615" s="76">
        <v>0</v>
      </c>
      <c r="P615" s="76">
        <v>0</v>
      </c>
      <c r="Q615" s="76">
        <v>6</v>
      </c>
      <c r="R615" s="76">
        <v>1</v>
      </c>
      <c r="S615" s="76">
        <v>2</v>
      </c>
      <c r="T615" s="77">
        <v>2</v>
      </c>
      <c r="U615" s="77">
        <v>4</v>
      </c>
      <c r="V615" s="77">
        <v>1</v>
      </c>
      <c r="W615" s="77"/>
      <c r="X615" s="77"/>
      <c r="Y615" s="77"/>
      <c r="Z615" s="77"/>
      <c r="AA615" s="77"/>
      <c r="AB615" s="77"/>
      <c r="AC615" s="77"/>
      <c r="AD615" s="102" t="s">
        <v>83</v>
      </c>
      <c r="AE615" s="44" t="s">
        <v>94</v>
      </c>
      <c r="AF615" s="80"/>
      <c r="AG615" s="83">
        <v>0</v>
      </c>
      <c r="AH615" s="83">
        <v>0</v>
      </c>
      <c r="AI615" s="83">
        <v>371.9</v>
      </c>
      <c r="AJ615" s="98">
        <v>371.9</v>
      </c>
      <c r="AK615" s="83"/>
      <c r="AL615" s="83">
        <f t="shared" si="22"/>
        <v>371.9</v>
      </c>
      <c r="AM615" s="83"/>
      <c r="AN615" s="83">
        <v>0</v>
      </c>
      <c r="AO615" s="83"/>
      <c r="AP615" s="45">
        <f t="shared" si="23"/>
        <v>0</v>
      </c>
      <c r="AQ615" s="83"/>
      <c r="AR615" s="83"/>
      <c r="AS615" s="45">
        <f t="shared" si="24"/>
        <v>371.9</v>
      </c>
      <c r="AT615" s="90"/>
      <c r="AU615" s="90"/>
      <c r="AV615" s="90"/>
      <c r="AW615" s="90"/>
      <c r="AX615" s="90"/>
      <c r="AY615" s="83">
        <v>371.9</v>
      </c>
      <c r="AZ615" s="90"/>
      <c r="BA615" s="90"/>
      <c r="BB615" s="83">
        <v>371.9</v>
      </c>
      <c r="BC615" s="90"/>
      <c r="BD615" s="90"/>
      <c r="BE615" s="83">
        <v>371.9</v>
      </c>
      <c r="BF615" s="90"/>
      <c r="BG615" s="83">
        <v>371.9</v>
      </c>
      <c r="BH615" s="90"/>
      <c r="BI615" s="83">
        <v>371.9</v>
      </c>
      <c r="BJ615" s="80"/>
    </row>
    <row r="616" spans="1:62">
      <c r="A616" s="75"/>
      <c r="B616" s="75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130"/>
      <c r="AE616" s="46" t="s">
        <v>20</v>
      </c>
      <c r="AF616" s="80"/>
      <c r="AG616" s="83"/>
      <c r="AH616" s="83"/>
      <c r="AI616" s="83"/>
      <c r="AJ616" s="98"/>
      <c r="AK616" s="83"/>
      <c r="AL616" s="83">
        <f t="shared" si="22"/>
        <v>0</v>
      </c>
      <c r="AM616" s="83"/>
      <c r="AN616" s="83"/>
      <c r="AO616" s="83"/>
      <c r="AP616" s="45">
        <f t="shared" si="23"/>
        <v>0</v>
      </c>
      <c r="AQ616" s="83"/>
      <c r="AR616" s="83"/>
      <c r="AS616" s="45">
        <f t="shared" si="24"/>
        <v>0</v>
      </c>
      <c r="AT616" s="90"/>
      <c r="AU616" s="90"/>
      <c r="AV616" s="90"/>
      <c r="AW616" s="90"/>
      <c r="AX616" s="90"/>
      <c r="AY616" s="83">
        <v>0</v>
      </c>
      <c r="AZ616" s="90"/>
      <c r="BA616" s="90"/>
      <c r="BB616" s="83">
        <v>0</v>
      </c>
      <c r="BC616" s="90"/>
      <c r="BD616" s="90"/>
      <c r="BE616" s="83">
        <v>0</v>
      </c>
      <c r="BF616" s="90"/>
      <c r="BG616" s="83">
        <v>0</v>
      </c>
      <c r="BH616" s="90"/>
      <c r="BI616" s="83">
        <v>0</v>
      </c>
      <c r="BJ616" s="80"/>
    </row>
    <row r="617" spans="1:62" ht="24">
      <c r="A617" s="75"/>
      <c r="B617" s="75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9"/>
      <c r="AE617" s="79" t="s">
        <v>87</v>
      </c>
      <c r="AF617" s="80"/>
      <c r="AG617" s="83"/>
      <c r="AH617" s="83"/>
      <c r="AI617" s="83"/>
      <c r="AJ617" s="98"/>
      <c r="AK617" s="83"/>
      <c r="AL617" s="83">
        <f t="shared" si="22"/>
        <v>0</v>
      </c>
      <c r="AM617" s="83"/>
      <c r="AN617" s="83"/>
      <c r="AO617" s="83"/>
      <c r="AP617" s="45">
        <f t="shared" si="23"/>
        <v>0</v>
      </c>
      <c r="AQ617" s="83"/>
      <c r="AR617" s="83"/>
      <c r="AS617" s="45">
        <f t="shared" si="24"/>
        <v>0</v>
      </c>
      <c r="AT617" s="90"/>
      <c r="AU617" s="90"/>
      <c r="AV617" s="90"/>
      <c r="AW617" s="90"/>
      <c r="AX617" s="90"/>
      <c r="AY617" s="83">
        <v>0</v>
      </c>
      <c r="AZ617" s="90"/>
      <c r="BA617" s="90"/>
      <c r="BB617" s="83">
        <v>0</v>
      </c>
      <c r="BC617" s="90"/>
      <c r="BD617" s="90"/>
      <c r="BE617" s="83">
        <v>0</v>
      </c>
      <c r="BF617" s="90"/>
      <c r="BG617" s="83">
        <v>0</v>
      </c>
      <c r="BH617" s="90"/>
      <c r="BI617" s="83">
        <v>0</v>
      </c>
      <c r="BJ617" s="80"/>
    </row>
    <row r="618" spans="1:62">
      <c r="A618" s="75"/>
      <c r="B618" s="75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46"/>
      <c r="AE618" s="46" t="s">
        <v>397</v>
      </c>
      <c r="AF618" s="80"/>
      <c r="AG618" s="83"/>
      <c r="AH618" s="83"/>
      <c r="AI618" s="83"/>
      <c r="AJ618" s="98"/>
      <c r="AK618" s="83"/>
      <c r="AL618" s="83">
        <f t="shared" si="22"/>
        <v>0</v>
      </c>
      <c r="AM618" s="83"/>
      <c r="AN618" s="83"/>
      <c r="AO618" s="83"/>
      <c r="AP618" s="45">
        <f t="shared" si="23"/>
        <v>0</v>
      </c>
      <c r="AQ618" s="83"/>
      <c r="AR618" s="83"/>
      <c r="AS618" s="45">
        <f t="shared" si="24"/>
        <v>0</v>
      </c>
      <c r="AT618" s="90"/>
      <c r="AU618" s="90"/>
      <c r="AV618" s="90"/>
      <c r="AW618" s="90"/>
      <c r="AX618" s="90"/>
      <c r="AY618" s="83">
        <v>0</v>
      </c>
      <c r="AZ618" s="90"/>
      <c r="BA618" s="90"/>
      <c r="BB618" s="83">
        <v>0</v>
      </c>
      <c r="BC618" s="90"/>
      <c r="BD618" s="90"/>
      <c r="BE618" s="83">
        <v>0</v>
      </c>
      <c r="BF618" s="90"/>
      <c r="BG618" s="83">
        <v>0</v>
      </c>
      <c r="BH618" s="90"/>
      <c r="BI618" s="83">
        <v>0</v>
      </c>
      <c r="BJ618" s="80"/>
    </row>
    <row r="619" spans="1:62" ht="24">
      <c r="A619" s="75"/>
      <c r="B619" s="75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9"/>
      <c r="AE619" s="79" t="s">
        <v>87</v>
      </c>
      <c r="AF619" s="80"/>
      <c r="AG619" s="83"/>
      <c r="AH619" s="83"/>
      <c r="AI619" s="83"/>
      <c r="AJ619" s="98"/>
      <c r="AK619" s="83"/>
      <c r="AL619" s="83">
        <f t="shared" si="22"/>
        <v>0</v>
      </c>
      <c r="AM619" s="83"/>
      <c r="AN619" s="83"/>
      <c r="AO619" s="83"/>
      <c r="AP619" s="45">
        <f t="shared" si="23"/>
        <v>0</v>
      </c>
      <c r="AQ619" s="83"/>
      <c r="AR619" s="83"/>
      <c r="AS619" s="45">
        <f t="shared" si="24"/>
        <v>0</v>
      </c>
      <c r="AT619" s="90"/>
      <c r="AU619" s="90"/>
      <c r="AV619" s="90"/>
      <c r="AW619" s="90"/>
      <c r="AX619" s="90"/>
      <c r="AY619" s="83">
        <v>0</v>
      </c>
      <c r="AZ619" s="90"/>
      <c r="BA619" s="90"/>
      <c r="BB619" s="83">
        <v>0</v>
      </c>
      <c r="BC619" s="90"/>
      <c r="BD619" s="90"/>
      <c r="BE619" s="83">
        <v>0</v>
      </c>
      <c r="BF619" s="90"/>
      <c r="BG619" s="83">
        <v>0</v>
      </c>
      <c r="BH619" s="90"/>
      <c r="BI619" s="83">
        <v>0</v>
      </c>
      <c r="BJ619" s="80"/>
    </row>
    <row r="620" spans="1:62" ht="45.75">
      <c r="A620" s="75"/>
      <c r="B620" s="75"/>
      <c r="C620" s="76">
        <v>0</v>
      </c>
      <c r="D620" s="76">
        <v>7</v>
      </c>
      <c r="E620" s="76">
        <v>5</v>
      </c>
      <c r="F620" s="76">
        <v>0</v>
      </c>
      <c r="G620" s="76">
        <v>7</v>
      </c>
      <c r="H620" s="76">
        <v>0</v>
      </c>
      <c r="I620" s="76">
        <v>9</v>
      </c>
      <c r="J620" s="76">
        <v>0</v>
      </c>
      <c r="K620" s="76">
        <v>2</v>
      </c>
      <c r="L620" s="85" t="s">
        <v>185</v>
      </c>
      <c r="M620" s="76">
        <v>4</v>
      </c>
      <c r="N620" s="76">
        <v>0</v>
      </c>
      <c r="O620" s="76">
        <v>0</v>
      </c>
      <c r="P620" s="76">
        <v>0</v>
      </c>
      <c r="Q620" s="76">
        <v>3</v>
      </c>
      <c r="R620" s="76">
        <v>5</v>
      </c>
      <c r="S620" s="76">
        <v>0</v>
      </c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102" t="s">
        <v>84</v>
      </c>
      <c r="AE620" s="44" t="s">
        <v>95</v>
      </c>
      <c r="AF620" s="80"/>
      <c r="AG620" s="83">
        <v>3525.9</v>
      </c>
      <c r="AH620" s="83">
        <v>4300</v>
      </c>
      <c r="AI620" s="83">
        <v>4300</v>
      </c>
      <c r="AJ620" s="98">
        <v>4300</v>
      </c>
      <c r="AK620" s="83"/>
      <c r="AL620" s="83">
        <f t="shared" si="22"/>
        <v>4300</v>
      </c>
      <c r="AM620" s="83"/>
      <c r="AN620" s="83">
        <v>0</v>
      </c>
      <c r="AO620" s="83"/>
      <c r="AP620" s="45">
        <f t="shared" si="23"/>
        <v>0</v>
      </c>
      <c r="AQ620" s="83"/>
      <c r="AR620" s="83"/>
      <c r="AS620" s="45">
        <f t="shared" si="24"/>
        <v>4300</v>
      </c>
      <c r="AT620" s="90"/>
      <c r="AU620" s="90"/>
      <c r="AV620" s="90"/>
      <c r="AW620" s="90"/>
      <c r="AX620" s="90"/>
      <c r="AY620" s="83">
        <v>4300</v>
      </c>
      <c r="AZ620" s="90"/>
      <c r="BA620" s="90"/>
      <c r="BB620" s="83">
        <v>4300</v>
      </c>
      <c r="BC620" s="90"/>
      <c r="BD620" s="90"/>
      <c r="BE620" s="83">
        <v>4300</v>
      </c>
      <c r="BF620" s="90"/>
      <c r="BG620" s="83">
        <v>4300</v>
      </c>
      <c r="BH620" s="90"/>
      <c r="BI620" s="83">
        <v>4300</v>
      </c>
      <c r="BJ620" s="80"/>
    </row>
    <row r="621" spans="1:62" ht="57">
      <c r="A621" s="75"/>
      <c r="B621" s="75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130" t="s">
        <v>392</v>
      </c>
      <c r="AE621" s="46" t="s">
        <v>20</v>
      </c>
      <c r="AF621" s="80"/>
      <c r="AG621" s="83"/>
      <c r="AH621" s="83"/>
      <c r="AI621" s="83"/>
      <c r="AJ621" s="98"/>
      <c r="AK621" s="83"/>
      <c r="AL621" s="83">
        <f t="shared" si="22"/>
        <v>0</v>
      </c>
      <c r="AM621" s="83"/>
      <c r="AN621" s="83"/>
      <c r="AO621" s="83"/>
      <c r="AP621" s="45">
        <f t="shared" si="23"/>
        <v>0</v>
      </c>
      <c r="AQ621" s="83"/>
      <c r="AR621" s="83"/>
      <c r="AS621" s="45">
        <f t="shared" si="24"/>
        <v>0</v>
      </c>
      <c r="AT621" s="90"/>
      <c r="AU621" s="90"/>
      <c r="AV621" s="90"/>
      <c r="AW621" s="90"/>
      <c r="AX621" s="90"/>
      <c r="AY621" s="83">
        <v>0</v>
      </c>
      <c r="AZ621" s="90"/>
      <c r="BA621" s="90"/>
      <c r="BB621" s="83">
        <v>0</v>
      </c>
      <c r="BC621" s="90"/>
      <c r="BD621" s="90"/>
      <c r="BE621" s="83">
        <v>0</v>
      </c>
      <c r="BF621" s="90"/>
      <c r="BG621" s="83">
        <v>0</v>
      </c>
      <c r="BH621" s="90"/>
      <c r="BI621" s="83">
        <v>0</v>
      </c>
      <c r="BJ621" s="80"/>
    </row>
    <row r="622" spans="1:62" ht="36">
      <c r="A622" s="75"/>
      <c r="B622" s="75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9" t="s">
        <v>87</v>
      </c>
      <c r="AE622" s="79" t="s">
        <v>87</v>
      </c>
      <c r="AF622" s="80"/>
      <c r="AG622" s="83"/>
      <c r="AH622" s="83"/>
      <c r="AI622" s="83"/>
      <c r="AJ622" s="98"/>
      <c r="AK622" s="83"/>
      <c r="AL622" s="83">
        <f t="shared" si="22"/>
        <v>0</v>
      </c>
      <c r="AM622" s="83"/>
      <c r="AN622" s="83"/>
      <c r="AO622" s="83"/>
      <c r="AP622" s="45">
        <f t="shared" si="23"/>
        <v>0</v>
      </c>
      <c r="AQ622" s="83"/>
      <c r="AR622" s="83"/>
      <c r="AS622" s="45">
        <f t="shared" si="24"/>
        <v>0</v>
      </c>
      <c r="AT622" s="90"/>
      <c r="AU622" s="90"/>
      <c r="AV622" s="90"/>
      <c r="AW622" s="90"/>
      <c r="AX622" s="90"/>
      <c r="AY622" s="83">
        <v>0</v>
      </c>
      <c r="AZ622" s="90"/>
      <c r="BA622" s="90"/>
      <c r="BB622" s="83">
        <v>0</v>
      </c>
      <c r="BC622" s="90"/>
      <c r="BD622" s="90"/>
      <c r="BE622" s="83">
        <v>0</v>
      </c>
      <c r="BF622" s="90"/>
      <c r="BG622" s="83">
        <v>0</v>
      </c>
      <c r="BH622" s="90"/>
      <c r="BI622" s="83">
        <v>0</v>
      </c>
      <c r="BJ622" s="80"/>
    </row>
    <row r="623" spans="1:62" ht="23.25">
      <c r="A623" s="75"/>
      <c r="B623" s="75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130" t="s">
        <v>393</v>
      </c>
      <c r="AE623" s="46" t="s">
        <v>397</v>
      </c>
      <c r="AF623" s="80"/>
      <c r="AG623" s="83"/>
      <c r="AH623" s="83"/>
      <c r="AI623" s="83"/>
      <c r="AJ623" s="98"/>
      <c r="AK623" s="83"/>
      <c r="AL623" s="83">
        <f t="shared" si="22"/>
        <v>0</v>
      </c>
      <c r="AM623" s="83"/>
      <c r="AN623" s="83"/>
      <c r="AO623" s="83"/>
      <c r="AP623" s="45">
        <f t="shared" si="23"/>
        <v>0</v>
      </c>
      <c r="AQ623" s="83"/>
      <c r="AR623" s="83"/>
      <c r="AS623" s="45">
        <f t="shared" si="24"/>
        <v>0</v>
      </c>
      <c r="AT623" s="90"/>
      <c r="AU623" s="90"/>
      <c r="AV623" s="90"/>
      <c r="AW623" s="90"/>
      <c r="AX623" s="90"/>
      <c r="AY623" s="83">
        <v>0</v>
      </c>
      <c r="AZ623" s="90"/>
      <c r="BA623" s="90"/>
      <c r="BB623" s="83">
        <v>0</v>
      </c>
      <c r="BC623" s="90"/>
      <c r="BD623" s="90"/>
      <c r="BE623" s="83">
        <v>0</v>
      </c>
      <c r="BF623" s="90"/>
      <c r="BG623" s="83">
        <v>0</v>
      </c>
      <c r="BH623" s="90"/>
      <c r="BI623" s="83">
        <v>0</v>
      </c>
      <c r="BJ623" s="80"/>
    </row>
    <row r="624" spans="1:62" ht="36">
      <c r="A624" s="75"/>
      <c r="B624" s="75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9" t="s">
        <v>87</v>
      </c>
      <c r="AE624" s="79" t="s">
        <v>87</v>
      </c>
      <c r="AF624" s="80"/>
      <c r="AG624" s="83"/>
      <c r="AH624" s="83"/>
      <c r="AI624" s="83"/>
      <c r="AJ624" s="98"/>
      <c r="AK624" s="83"/>
      <c r="AL624" s="83">
        <f t="shared" si="22"/>
        <v>0</v>
      </c>
      <c r="AM624" s="83"/>
      <c r="AN624" s="83"/>
      <c r="AO624" s="83"/>
      <c r="AP624" s="45">
        <f t="shared" si="23"/>
        <v>0</v>
      </c>
      <c r="AQ624" s="83"/>
      <c r="AR624" s="83"/>
      <c r="AS624" s="45">
        <f t="shared" si="24"/>
        <v>0</v>
      </c>
      <c r="AT624" s="90"/>
      <c r="AU624" s="90"/>
      <c r="AV624" s="90"/>
      <c r="AW624" s="90"/>
      <c r="AX624" s="90"/>
      <c r="AY624" s="83">
        <v>0</v>
      </c>
      <c r="AZ624" s="90"/>
      <c r="BA624" s="90"/>
      <c r="BB624" s="83">
        <v>0</v>
      </c>
      <c r="BC624" s="90"/>
      <c r="BD624" s="90"/>
      <c r="BE624" s="83">
        <v>0</v>
      </c>
      <c r="BF624" s="90"/>
      <c r="BG624" s="83">
        <v>0</v>
      </c>
      <c r="BH624" s="90"/>
      <c r="BI624" s="83">
        <v>0</v>
      </c>
      <c r="BJ624" s="80"/>
    </row>
    <row r="625" spans="1:62" ht="26.25">
      <c r="A625" s="75"/>
      <c r="B625" s="75"/>
      <c r="C625" s="76">
        <v>0</v>
      </c>
      <c r="D625" s="76">
        <v>7</v>
      </c>
      <c r="E625" s="76">
        <v>5</v>
      </c>
      <c r="F625" s="76">
        <v>0</v>
      </c>
      <c r="G625" s="76">
        <v>7</v>
      </c>
      <c r="H625" s="76">
        <v>0</v>
      </c>
      <c r="I625" s="76">
        <v>2</v>
      </c>
      <c r="J625" s="76">
        <v>5</v>
      </c>
      <c r="K625" s="76">
        <v>2</v>
      </c>
      <c r="L625" s="76">
        <v>0</v>
      </c>
      <c r="M625" s="76">
        <v>1</v>
      </c>
      <c r="N625" s="76">
        <v>1</v>
      </c>
      <c r="O625" s="76">
        <v>0</v>
      </c>
      <c r="P625" s="76">
        <v>0</v>
      </c>
      <c r="Q625" s="76">
        <v>2</v>
      </c>
      <c r="R625" s="76">
        <v>4</v>
      </c>
      <c r="S625" s="76">
        <v>4</v>
      </c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102" t="s">
        <v>85</v>
      </c>
      <c r="AE625" s="44" t="s">
        <v>302</v>
      </c>
      <c r="AF625" s="80"/>
      <c r="AG625" s="83">
        <v>1600</v>
      </c>
      <c r="AH625" s="83">
        <v>1600</v>
      </c>
      <c r="AI625" s="83">
        <v>1600</v>
      </c>
      <c r="AJ625" s="98">
        <v>1600</v>
      </c>
      <c r="AK625" s="83"/>
      <c r="AL625" s="83">
        <f t="shared" si="22"/>
        <v>1600</v>
      </c>
      <c r="AM625" s="83"/>
      <c r="AN625" s="83">
        <v>0</v>
      </c>
      <c r="AO625" s="83"/>
      <c r="AP625" s="45">
        <f t="shared" si="23"/>
        <v>0</v>
      </c>
      <c r="AQ625" s="83"/>
      <c r="AR625" s="83"/>
      <c r="AS625" s="45">
        <f t="shared" si="24"/>
        <v>1600</v>
      </c>
      <c r="AT625" s="90"/>
      <c r="AU625" s="90"/>
      <c r="AV625" s="90"/>
      <c r="AW625" s="90"/>
      <c r="AX625" s="90"/>
      <c r="AY625" s="83">
        <v>1600</v>
      </c>
      <c r="AZ625" s="90"/>
      <c r="BA625" s="90"/>
      <c r="BB625" s="83">
        <v>1600</v>
      </c>
      <c r="BC625" s="90"/>
      <c r="BD625" s="90"/>
      <c r="BE625" s="83">
        <v>1600</v>
      </c>
      <c r="BF625" s="90"/>
      <c r="BG625" s="83">
        <v>1600</v>
      </c>
      <c r="BH625" s="90"/>
      <c r="BI625" s="83">
        <v>1600</v>
      </c>
      <c r="BJ625" s="80"/>
    </row>
    <row r="626" spans="1:62" ht="45.75">
      <c r="A626" s="75"/>
      <c r="B626" s="75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144" t="s">
        <v>97</v>
      </c>
      <c r="AE626" s="46" t="s">
        <v>20</v>
      </c>
      <c r="AF626" s="80"/>
      <c r="AG626" s="83"/>
      <c r="AH626" s="83"/>
      <c r="AI626" s="83"/>
      <c r="AJ626" s="98"/>
      <c r="AK626" s="83"/>
      <c r="AL626" s="83">
        <f t="shared" si="22"/>
        <v>0</v>
      </c>
      <c r="AM626" s="83"/>
      <c r="AN626" s="83"/>
      <c r="AO626" s="83"/>
      <c r="AP626" s="45">
        <f t="shared" si="23"/>
        <v>0</v>
      </c>
      <c r="AQ626" s="83"/>
      <c r="AR626" s="83"/>
      <c r="AS626" s="45">
        <f t="shared" si="24"/>
        <v>0</v>
      </c>
      <c r="AT626" s="90"/>
      <c r="AU626" s="90"/>
      <c r="AV626" s="90"/>
      <c r="AW626" s="90"/>
      <c r="AX626" s="90"/>
      <c r="AY626" s="83">
        <v>0</v>
      </c>
      <c r="AZ626" s="90"/>
      <c r="BA626" s="90"/>
      <c r="BB626" s="83">
        <v>0</v>
      </c>
      <c r="BC626" s="90"/>
      <c r="BD626" s="90"/>
      <c r="BE626" s="83">
        <v>0</v>
      </c>
      <c r="BF626" s="90"/>
      <c r="BG626" s="83">
        <v>0</v>
      </c>
      <c r="BH626" s="90"/>
      <c r="BI626" s="83">
        <v>0</v>
      </c>
      <c r="BJ626" s="80"/>
    </row>
    <row r="627" spans="1:62" ht="36">
      <c r="A627" s="75"/>
      <c r="B627" s="75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9" t="s">
        <v>87</v>
      </c>
      <c r="AE627" s="79" t="s">
        <v>87</v>
      </c>
      <c r="AF627" s="80"/>
      <c r="AG627" s="83"/>
      <c r="AH627" s="83"/>
      <c r="AI627" s="83"/>
      <c r="AJ627" s="98"/>
      <c r="AK627" s="83"/>
      <c r="AL627" s="83">
        <f t="shared" si="22"/>
        <v>0</v>
      </c>
      <c r="AM627" s="83"/>
      <c r="AN627" s="83"/>
      <c r="AO627" s="83"/>
      <c r="AP627" s="45">
        <f t="shared" si="23"/>
        <v>0</v>
      </c>
      <c r="AQ627" s="83"/>
      <c r="AR627" s="83"/>
      <c r="AS627" s="45">
        <f t="shared" si="24"/>
        <v>0</v>
      </c>
      <c r="AT627" s="90"/>
      <c r="AU627" s="90"/>
      <c r="AV627" s="90"/>
      <c r="AW627" s="90"/>
      <c r="AX627" s="90"/>
      <c r="AY627" s="83">
        <v>0</v>
      </c>
      <c r="AZ627" s="90"/>
      <c r="BA627" s="90"/>
      <c r="BB627" s="83">
        <v>0</v>
      </c>
      <c r="BC627" s="90"/>
      <c r="BD627" s="90"/>
      <c r="BE627" s="83">
        <v>0</v>
      </c>
      <c r="BF627" s="90"/>
      <c r="BG627" s="83">
        <v>0</v>
      </c>
      <c r="BH627" s="90"/>
      <c r="BI627" s="83">
        <v>0</v>
      </c>
      <c r="BJ627" s="80"/>
    </row>
    <row r="628" spans="1:62">
      <c r="A628" s="75"/>
      <c r="B628" s="75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46" t="s">
        <v>397</v>
      </c>
      <c r="AE628" s="46" t="s">
        <v>397</v>
      </c>
      <c r="AF628" s="80"/>
      <c r="AG628" s="83"/>
      <c r="AH628" s="83"/>
      <c r="AI628" s="83"/>
      <c r="AJ628" s="98"/>
      <c r="AK628" s="83"/>
      <c r="AL628" s="83">
        <f t="shared" si="22"/>
        <v>0</v>
      </c>
      <c r="AM628" s="83"/>
      <c r="AN628" s="83"/>
      <c r="AO628" s="83"/>
      <c r="AP628" s="45">
        <f t="shared" si="23"/>
        <v>0</v>
      </c>
      <c r="AQ628" s="83"/>
      <c r="AR628" s="83"/>
      <c r="AS628" s="45">
        <f t="shared" si="24"/>
        <v>0</v>
      </c>
      <c r="AT628" s="90"/>
      <c r="AU628" s="90"/>
      <c r="AV628" s="90"/>
      <c r="AW628" s="90"/>
      <c r="AX628" s="90"/>
      <c r="AY628" s="83">
        <v>0</v>
      </c>
      <c r="AZ628" s="90"/>
      <c r="BA628" s="90"/>
      <c r="BB628" s="83">
        <v>0</v>
      </c>
      <c r="BC628" s="90"/>
      <c r="BD628" s="90"/>
      <c r="BE628" s="83">
        <v>0</v>
      </c>
      <c r="BF628" s="90"/>
      <c r="BG628" s="83">
        <v>0</v>
      </c>
      <c r="BH628" s="90"/>
      <c r="BI628" s="83">
        <v>0</v>
      </c>
      <c r="BJ628" s="80"/>
    </row>
    <row r="629" spans="1:62" ht="36">
      <c r="A629" s="75"/>
      <c r="B629" s="75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9" t="s">
        <v>87</v>
      </c>
      <c r="AE629" s="79" t="s">
        <v>87</v>
      </c>
      <c r="AF629" s="80"/>
      <c r="AG629" s="83"/>
      <c r="AH629" s="83"/>
      <c r="AI629" s="83"/>
      <c r="AJ629" s="98"/>
      <c r="AK629" s="83"/>
      <c r="AL629" s="83">
        <f t="shared" si="22"/>
        <v>0</v>
      </c>
      <c r="AM629" s="83"/>
      <c r="AN629" s="83"/>
      <c r="AO629" s="83"/>
      <c r="AP629" s="45">
        <f t="shared" si="23"/>
        <v>0</v>
      </c>
      <c r="AQ629" s="83"/>
      <c r="AR629" s="83"/>
      <c r="AS629" s="45">
        <f t="shared" si="24"/>
        <v>0</v>
      </c>
      <c r="AT629" s="90"/>
      <c r="AU629" s="90"/>
      <c r="AV629" s="90"/>
      <c r="AW629" s="90"/>
      <c r="AX629" s="90"/>
      <c r="AY629" s="83">
        <v>0</v>
      </c>
      <c r="AZ629" s="90"/>
      <c r="BA629" s="90"/>
      <c r="BB629" s="83">
        <v>0</v>
      </c>
      <c r="BC629" s="90"/>
      <c r="BD629" s="90"/>
      <c r="BE629" s="83">
        <v>0</v>
      </c>
      <c r="BF629" s="90"/>
      <c r="BG629" s="83">
        <v>0</v>
      </c>
      <c r="BH629" s="90"/>
      <c r="BI629" s="83">
        <v>0</v>
      </c>
      <c r="BJ629" s="80"/>
    </row>
    <row r="630" spans="1:62" ht="57">
      <c r="A630" s="75"/>
      <c r="B630" s="75"/>
      <c r="C630" s="76">
        <v>0</v>
      </c>
      <c r="D630" s="76">
        <v>7</v>
      </c>
      <c r="E630" s="76">
        <v>5</v>
      </c>
      <c r="F630" s="76">
        <v>0</v>
      </c>
      <c r="G630" s="76">
        <v>7</v>
      </c>
      <c r="H630" s="76">
        <v>0</v>
      </c>
      <c r="I630" s="76">
        <v>9</v>
      </c>
      <c r="J630" s="76">
        <v>0</v>
      </c>
      <c r="K630" s="76">
        <v>2</v>
      </c>
      <c r="L630" s="85" t="s">
        <v>185</v>
      </c>
      <c r="M630" s="76">
        <v>1</v>
      </c>
      <c r="N630" s="76">
        <v>0</v>
      </c>
      <c r="O630" s="76">
        <v>0</v>
      </c>
      <c r="P630" s="76">
        <v>0</v>
      </c>
      <c r="Q630" s="76">
        <v>2</v>
      </c>
      <c r="R630" s="76">
        <v>4</v>
      </c>
      <c r="S630" s="76">
        <v>4</v>
      </c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102" t="s">
        <v>528</v>
      </c>
      <c r="AE630" s="44" t="s">
        <v>303</v>
      </c>
      <c r="AF630" s="80"/>
      <c r="AG630" s="83"/>
      <c r="AH630" s="83"/>
      <c r="AI630" s="83"/>
      <c r="AJ630" s="98"/>
      <c r="AK630" s="83"/>
      <c r="AL630" s="83">
        <f t="shared" si="22"/>
        <v>0</v>
      </c>
      <c r="AM630" s="83"/>
      <c r="AN630" s="83"/>
      <c r="AO630" s="83"/>
      <c r="AP630" s="45">
        <f t="shared" si="23"/>
        <v>0</v>
      </c>
      <c r="AQ630" s="83"/>
      <c r="AR630" s="83"/>
      <c r="AS630" s="45">
        <f t="shared" si="24"/>
        <v>0</v>
      </c>
      <c r="AT630" s="90"/>
      <c r="AU630" s="90"/>
      <c r="AV630" s="90"/>
      <c r="AW630" s="90"/>
      <c r="AX630" s="90"/>
      <c r="AY630" s="83">
        <v>0</v>
      </c>
      <c r="AZ630" s="90"/>
      <c r="BA630" s="90"/>
      <c r="BB630" s="83">
        <v>0</v>
      </c>
      <c r="BC630" s="90"/>
      <c r="BD630" s="90"/>
      <c r="BE630" s="83">
        <v>0</v>
      </c>
      <c r="BF630" s="90"/>
      <c r="BG630" s="83">
        <v>0</v>
      </c>
      <c r="BH630" s="90"/>
      <c r="BI630" s="83">
        <v>0</v>
      </c>
      <c r="BJ630" s="80"/>
    </row>
    <row r="631" spans="1:62" ht="30">
      <c r="A631" s="75"/>
      <c r="B631" s="75"/>
      <c r="C631" s="76">
        <v>0</v>
      </c>
      <c r="D631" s="76">
        <v>7</v>
      </c>
      <c r="E631" s="76">
        <v>5</v>
      </c>
      <c r="F631" s="76">
        <v>0</v>
      </c>
      <c r="G631" s="76">
        <v>7</v>
      </c>
      <c r="H631" s="76">
        <v>0</v>
      </c>
      <c r="I631" s="76">
        <v>9</v>
      </c>
      <c r="J631" s="76">
        <v>0</v>
      </c>
      <c r="K631" s="76">
        <v>2</v>
      </c>
      <c r="L631" s="85" t="s">
        <v>185</v>
      </c>
      <c r="M631" s="76">
        <v>1</v>
      </c>
      <c r="N631" s="76">
        <v>0</v>
      </c>
      <c r="O631" s="76">
        <v>0</v>
      </c>
      <c r="P631" s="76">
        <v>0</v>
      </c>
      <c r="Q631" s="76">
        <v>2</v>
      </c>
      <c r="R631" s="76">
        <v>4</v>
      </c>
      <c r="S631" s="76">
        <v>4</v>
      </c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54">
        <v>4369900244</v>
      </c>
      <c r="AE631" s="54">
        <v>4369900244</v>
      </c>
      <c r="AF631" s="80"/>
      <c r="AG631" s="83">
        <v>600.79999999999995</v>
      </c>
      <c r="AH631" s="83">
        <v>600.6</v>
      </c>
      <c r="AI631" s="83">
        <v>600.6</v>
      </c>
      <c r="AJ631" s="98">
        <v>600.6</v>
      </c>
      <c r="AK631" s="83"/>
      <c r="AL631" s="83">
        <f t="shared" si="22"/>
        <v>600.6</v>
      </c>
      <c r="AM631" s="83"/>
      <c r="AN631" s="83">
        <v>249.4</v>
      </c>
      <c r="AO631" s="83"/>
      <c r="AP631" s="45">
        <f t="shared" si="23"/>
        <v>249.4</v>
      </c>
      <c r="AQ631" s="83"/>
      <c r="AR631" s="89" t="s">
        <v>235</v>
      </c>
      <c r="AS631" s="45">
        <f t="shared" si="24"/>
        <v>850</v>
      </c>
      <c r="AT631" s="90"/>
      <c r="AU631" s="90"/>
      <c r="AV631" s="90"/>
      <c r="AW631" s="90"/>
      <c r="AX631" s="90"/>
      <c r="AY631" s="83">
        <v>600.6</v>
      </c>
      <c r="AZ631" s="90"/>
      <c r="BA631" s="90"/>
      <c r="BB631" s="83">
        <v>600.6</v>
      </c>
      <c r="BC631" s="90"/>
      <c r="BD631" s="90"/>
      <c r="BE631" s="83">
        <v>600.6</v>
      </c>
      <c r="BF631" s="90"/>
      <c r="BG631" s="83">
        <v>600.6</v>
      </c>
      <c r="BH631" s="90"/>
      <c r="BI631" s="83">
        <v>600.6</v>
      </c>
      <c r="BJ631" s="80"/>
    </row>
    <row r="632" spans="1:62">
      <c r="A632" s="75"/>
      <c r="B632" s="75"/>
      <c r="C632" s="76">
        <v>0</v>
      </c>
      <c r="D632" s="76">
        <v>7</v>
      </c>
      <c r="E632" s="76">
        <v>5</v>
      </c>
      <c r="F632" s="76">
        <v>0</v>
      </c>
      <c r="G632" s="76">
        <v>7</v>
      </c>
      <c r="H632" s="76">
        <v>0</v>
      </c>
      <c r="I632" s="76">
        <v>9</v>
      </c>
      <c r="J632" s="76">
        <v>0</v>
      </c>
      <c r="K632" s="76">
        <v>2</v>
      </c>
      <c r="L632" s="85" t="s">
        <v>185</v>
      </c>
      <c r="M632" s="76">
        <v>1</v>
      </c>
      <c r="N632" s="76">
        <v>0</v>
      </c>
      <c r="O632" s="76">
        <v>0</v>
      </c>
      <c r="P632" s="76">
        <v>0</v>
      </c>
      <c r="Q632" s="76">
        <v>2</v>
      </c>
      <c r="R632" s="76">
        <v>4</v>
      </c>
      <c r="S632" s="76">
        <v>4</v>
      </c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54">
        <v>5222403244</v>
      </c>
      <c r="AE632" s="54">
        <v>5222403244</v>
      </c>
      <c r="AF632" s="80"/>
      <c r="AG632" s="83">
        <v>917.84</v>
      </c>
      <c r="AH632" s="83">
        <v>1378.6</v>
      </c>
      <c r="AI632" s="83">
        <v>1378.6</v>
      </c>
      <c r="AJ632" s="98">
        <v>1378.6</v>
      </c>
      <c r="AK632" s="83"/>
      <c r="AL632" s="83">
        <f t="shared" si="22"/>
        <v>1378.6</v>
      </c>
      <c r="AM632" s="83"/>
      <c r="AN632" s="83">
        <v>0</v>
      </c>
      <c r="AO632" s="83"/>
      <c r="AP632" s="45">
        <f t="shared" si="23"/>
        <v>0</v>
      </c>
      <c r="AQ632" s="83"/>
      <c r="AR632" s="83"/>
      <c r="AS632" s="45">
        <f t="shared" si="24"/>
        <v>1378.6</v>
      </c>
      <c r="AT632" s="90"/>
      <c r="AU632" s="90"/>
      <c r="AV632" s="90"/>
      <c r="AW632" s="90"/>
      <c r="AX632" s="90"/>
      <c r="AY632" s="83">
        <v>1378.6</v>
      </c>
      <c r="AZ632" s="90"/>
      <c r="BA632" s="90"/>
      <c r="BB632" s="83">
        <v>1378.6</v>
      </c>
      <c r="BC632" s="90"/>
      <c r="BD632" s="90"/>
      <c r="BE632" s="83">
        <v>1378.6</v>
      </c>
      <c r="BF632" s="90"/>
      <c r="BG632" s="83">
        <v>1378.6</v>
      </c>
      <c r="BH632" s="90"/>
      <c r="BI632" s="83">
        <v>1378.6</v>
      </c>
      <c r="BJ632" s="80"/>
    </row>
    <row r="633" spans="1:62" ht="68.25">
      <c r="A633" s="75"/>
      <c r="B633" s="75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145" t="s">
        <v>98</v>
      </c>
      <c r="AE633" s="46" t="s">
        <v>20</v>
      </c>
      <c r="AF633" s="80"/>
      <c r="AG633" s="83"/>
      <c r="AH633" s="83"/>
      <c r="AI633" s="83"/>
      <c r="AJ633" s="98"/>
      <c r="AK633" s="83"/>
      <c r="AL633" s="83">
        <f t="shared" ref="AL633:AL698" si="25">AJ633+AK633</f>
        <v>0</v>
      </c>
      <c r="AM633" s="83"/>
      <c r="AN633" s="83"/>
      <c r="AO633" s="83"/>
      <c r="AP633" s="45">
        <f t="shared" ref="AP633:AP698" si="26">AN633+AO633</f>
        <v>0</v>
      </c>
      <c r="AQ633" s="83"/>
      <c r="AR633" s="83"/>
      <c r="AS633" s="45">
        <f t="shared" ref="AS633:AS698" si="27">AL633+AP633</f>
        <v>0</v>
      </c>
      <c r="AT633" s="90"/>
      <c r="AU633" s="90"/>
      <c r="AV633" s="90"/>
      <c r="AW633" s="90"/>
      <c r="AX633" s="90"/>
      <c r="AY633" s="83">
        <v>0</v>
      </c>
      <c r="AZ633" s="90"/>
      <c r="BA633" s="90"/>
      <c r="BB633" s="83">
        <v>0</v>
      </c>
      <c r="BC633" s="90"/>
      <c r="BD633" s="90"/>
      <c r="BE633" s="83">
        <v>0</v>
      </c>
      <c r="BF633" s="90"/>
      <c r="BG633" s="83">
        <v>0</v>
      </c>
      <c r="BH633" s="90"/>
      <c r="BI633" s="83">
        <v>0</v>
      </c>
      <c r="BJ633" s="80"/>
    </row>
    <row r="634" spans="1:62" ht="36">
      <c r="A634" s="75"/>
      <c r="B634" s="75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9" t="s">
        <v>87</v>
      </c>
      <c r="AE634" s="79" t="s">
        <v>87</v>
      </c>
      <c r="AF634" s="80"/>
      <c r="AG634" s="83"/>
      <c r="AH634" s="83"/>
      <c r="AI634" s="83"/>
      <c r="AJ634" s="98"/>
      <c r="AK634" s="83"/>
      <c r="AL634" s="83">
        <f t="shared" si="25"/>
        <v>0</v>
      </c>
      <c r="AM634" s="83"/>
      <c r="AN634" s="83"/>
      <c r="AO634" s="83"/>
      <c r="AP634" s="45">
        <f t="shared" si="26"/>
        <v>0</v>
      </c>
      <c r="AQ634" s="83"/>
      <c r="AR634" s="83"/>
      <c r="AS634" s="45">
        <f t="shared" si="27"/>
        <v>0</v>
      </c>
      <c r="AT634" s="90"/>
      <c r="AU634" s="90"/>
      <c r="AV634" s="90"/>
      <c r="AW634" s="90"/>
      <c r="AX634" s="90"/>
      <c r="AY634" s="83">
        <v>0</v>
      </c>
      <c r="AZ634" s="90"/>
      <c r="BA634" s="90"/>
      <c r="BB634" s="83">
        <v>0</v>
      </c>
      <c r="BC634" s="90"/>
      <c r="BD634" s="90"/>
      <c r="BE634" s="83">
        <v>0</v>
      </c>
      <c r="BF634" s="90"/>
      <c r="BG634" s="83">
        <v>0</v>
      </c>
      <c r="BH634" s="90"/>
      <c r="BI634" s="83">
        <v>0</v>
      </c>
      <c r="BJ634" s="80"/>
    </row>
    <row r="635" spans="1:62" ht="48">
      <c r="A635" s="75"/>
      <c r="B635" s="75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154" t="s">
        <v>529</v>
      </c>
      <c r="AE635" s="46" t="s">
        <v>397</v>
      </c>
      <c r="AF635" s="80"/>
      <c r="AG635" s="83"/>
      <c r="AH635" s="83"/>
      <c r="AI635" s="83"/>
      <c r="AJ635" s="98"/>
      <c r="AK635" s="83"/>
      <c r="AL635" s="83">
        <f t="shared" si="25"/>
        <v>0</v>
      </c>
      <c r="AM635" s="83"/>
      <c r="AN635" s="83"/>
      <c r="AO635" s="83"/>
      <c r="AP635" s="45">
        <f t="shared" si="26"/>
        <v>0</v>
      </c>
      <c r="AQ635" s="83"/>
      <c r="AR635" s="83"/>
      <c r="AS635" s="45">
        <f t="shared" si="27"/>
        <v>0</v>
      </c>
      <c r="AT635" s="90"/>
      <c r="AU635" s="90"/>
      <c r="AV635" s="90"/>
      <c r="AW635" s="90"/>
      <c r="AX635" s="90"/>
      <c r="AY635" s="83">
        <v>0</v>
      </c>
      <c r="AZ635" s="90"/>
      <c r="BA635" s="90"/>
      <c r="BB635" s="83">
        <v>0</v>
      </c>
      <c r="BC635" s="90"/>
      <c r="BD635" s="90"/>
      <c r="BE635" s="83">
        <v>0</v>
      </c>
      <c r="BF635" s="90"/>
      <c r="BG635" s="83">
        <v>0</v>
      </c>
      <c r="BH635" s="90"/>
      <c r="BI635" s="83">
        <v>0</v>
      </c>
      <c r="BJ635" s="80"/>
    </row>
    <row r="636" spans="1:62" ht="36">
      <c r="A636" s="75"/>
      <c r="B636" s="75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9" t="s">
        <v>87</v>
      </c>
      <c r="AE636" s="79" t="s">
        <v>87</v>
      </c>
      <c r="AF636" s="80"/>
      <c r="AG636" s="83"/>
      <c r="AH636" s="83"/>
      <c r="AI636" s="83"/>
      <c r="AJ636" s="98"/>
      <c r="AK636" s="83"/>
      <c r="AL636" s="83">
        <f t="shared" si="25"/>
        <v>0</v>
      </c>
      <c r="AM636" s="83"/>
      <c r="AN636" s="83"/>
      <c r="AO636" s="83"/>
      <c r="AP636" s="45">
        <f t="shared" si="26"/>
        <v>0</v>
      </c>
      <c r="AQ636" s="83"/>
      <c r="AR636" s="83"/>
      <c r="AS636" s="45">
        <f t="shared" si="27"/>
        <v>0</v>
      </c>
      <c r="AT636" s="90"/>
      <c r="AU636" s="90"/>
      <c r="AV636" s="90"/>
      <c r="AW636" s="90"/>
      <c r="AX636" s="90"/>
      <c r="AY636" s="83">
        <v>0</v>
      </c>
      <c r="AZ636" s="90"/>
      <c r="BA636" s="90"/>
      <c r="BB636" s="83">
        <v>0</v>
      </c>
      <c r="BC636" s="90"/>
      <c r="BD636" s="90"/>
      <c r="BE636" s="83">
        <v>0</v>
      </c>
      <c r="BF636" s="90"/>
      <c r="BG636" s="83">
        <v>0</v>
      </c>
      <c r="BH636" s="90"/>
      <c r="BI636" s="83">
        <v>0</v>
      </c>
      <c r="BJ636" s="80"/>
    </row>
    <row r="637" spans="1:62" ht="57">
      <c r="A637" s="75"/>
      <c r="B637" s="75"/>
      <c r="C637" s="76">
        <v>0</v>
      </c>
      <c r="D637" s="76">
        <v>7</v>
      </c>
      <c r="E637" s="76">
        <v>5</v>
      </c>
      <c r="F637" s="76">
        <v>0</v>
      </c>
      <c r="G637" s="76">
        <v>7</v>
      </c>
      <c r="H637" s="76">
        <v>0</v>
      </c>
      <c r="I637" s="76">
        <v>9</v>
      </c>
      <c r="J637" s="76">
        <v>0</v>
      </c>
      <c r="K637" s="76">
        <v>2</v>
      </c>
      <c r="L637" s="85" t="s">
        <v>185</v>
      </c>
      <c r="M637" s="76">
        <v>3</v>
      </c>
      <c r="N637" s="76">
        <v>0</v>
      </c>
      <c r="O637" s="76">
        <v>0</v>
      </c>
      <c r="P637" s="76">
        <v>0</v>
      </c>
      <c r="Q637" s="76">
        <v>6</v>
      </c>
      <c r="R637" s="76">
        <v>1</v>
      </c>
      <c r="S637" s="76">
        <v>2</v>
      </c>
      <c r="T637" s="77">
        <v>2</v>
      </c>
      <c r="U637" s="77">
        <v>4</v>
      </c>
      <c r="V637" s="77">
        <v>1</v>
      </c>
      <c r="W637" s="77"/>
      <c r="X637" s="77"/>
      <c r="Y637" s="77"/>
      <c r="Z637" s="77"/>
      <c r="AA637" s="77"/>
      <c r="AB637" s="77"/>
      <c r="AC637" s="77"/>
      <c r="AD637" s="102" t="s">
        <v>530</v>
      </c>
      <c r="AE637" s="44" t="s">
        <v>304</v>
      </c>
      <c r="AF637" s="80"/>
      <c r="AG637" s="83">
        <v>0</v>
      </c>
      <c r="AH637" s="83">
        <v>389.1</v>
      </c>
      <c r="AI637" s="83">
        <v>389.1</v>
      </c>
      <c r="AJ637" s="98">
        <v>389.1</v>
      </c>
      <c r="AK637" s="83"/>
      <c r="AL637" s="83">
        <f t="shared" si="25"/>
        <v>389.1</v>
      </c>
      <c r="AM637" s="83"/>
      <c r="AN637" s="83">
        <v>0</v>
      </c>
      <c r="AO637" s="83"/>
      <c r="AP637" s="45">
        <f t="shared" si="26"/>
        <v>0</v>
      </c>
      <c r="AQ637" s="83"/>
      <c r="AR637" s="83"/>
      <c r="AS637" s="45">
        <f t="shared" si="27"/>
        <v>389.1</v>
      </c>
      <c r="AT637" s="90"/>
      <c r="AU637" s="90"/>
      <c r="AV637" s="90"/>
      <c r="AW637" s="90"/>
      <c r="AX637" s="90"/>
      <c r="AY637" s="83">
        <v>389.1</v>
      </c>
      <c r="AZ637" s="90"/>
      <c r="BA637" s="90"/>
      <c r="BB637" s="83">
        <v>389.1</v>
      </c>
      <c r="BC637" s="90"/>
      <c r="BD637" s="90"/>
      <c r="BE637" s="83">
        <v>389.1</v>
      </c>
      <c r="BF637" s="90"/>
      <c r="BG637" s="83">
        <v>389.1</v>
      </c>
      <c r="BH637" s="90"/>
      <c r="BI637" s="83">
        <v>389.1</v>
      </c>
      <c r="BJ637" s="80"/>
    </row>
    <row r="638" spans="1:62" ht="90.75">
      <c r="A638" s="75"/>
      <c r="B638" s="75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130" t="s">
        <v>99</v>
      </c>
      <c r="AE638" s="46" t="s">
        <v>20</v>
      </c>
      <c r="AF638" s="80"/>
      <c r="AG638" s="83"/>
      <c r="AH638" s="83"/>
      <c r="AI638" s="83"/>
      <c r="AJ638" s="98"/>
      <c r="AK638" s="83"/>
      <c r="AL638" s="83">
        <f t="shared" si="25"/>
        <v>0</v>
      </c>
      <c r="AM638" s="83"/>
      <c r="AN638" s="83"/>
      <c r="AO638" s="83"/>
      <c r="AP638" s="45">
        <f t="shared" si="26"/>
        <v>0</v>
      </c>
      <c r="AQ638" s="83"/>
      <c r="AR638" s="83"/>
      <c r="AS638" s="45">
        <f t="shared" si="27"/>
        <v>0</v>
      </c>
      <c r="AT638" s="90"/>
      <c r="AU638" s="90"/>
      <c r="AV638" s="90"/>
      <c r="AW638" s="90"/>
      <c r="AX638" s="90"/>
      <c r="AY638" s="83">
        <v>0</v>
      </c>
      <c r="AZ638" s="90"/>
      <c r="BA638" s="90"/>
      <c r="BB638" s="83">
        <v>0</v>
      </c>
      <c r="BC638" s="90"/>
      <c r="BD638" s="90"/>
      <c r="BE638" s="83">
        <v>0</v>
      </c>
      <c r="BF638" s="90"/>
      <c r="BG638" s="83">
        <v>0</v>
      </c>
      <c r="BH638" s="90"/>
      <c r="BI638" s="83">
        <v>0</v>
      </c>
      <c r="BJ638" s="80"/>
    </row>
    <row r="639" spans="1:62" ht="36">
      <c r="A639" s="75"/>
      <c r="B639" s="75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9" t="s">
        <v>87</v>
      </c>
      <c r="AE639" s="79" t="s">
        <v>87</v>
      </c>
      <c r="AF639" s="80"/>
      <c r="AG639" s="83"/>
      <c r="AH639" s="83"/>
      <c r="AI639" s="83"/>
      <c r="AJ639" s="98"/>
      <c r="AK639" s="83"/>
      <c r="AL639" s="83">
        <f t="shared" si="25"/>
        <v>0</v>
      </c>
      <c r="AM639" s="83"/>
      <c r="AN639" s="83"/>
      <c r="AO639" s="83"/>
      <c r="AP639" s="45">
        <f t="shared" si="26"/>
        <v>0</v>
      </c>
      <c r="AQ639" s="83"/>
      <c r="AR639" s="83"/>
      <c r="AS639" s="45">
        <f t="shared" si="27"/>
        <v>0</v>
      </c>
      <c r="AT639" s="90"/>
      <c r="AU639" s="90"/>
      <c r="AV639" s="90"/>
      <c r="AW639" s="90"/>
      <c r="AX639" s="90"/>
      <c r="AY639" s="83">
        <v>0</v>
      </c>
      <c r="AZ639" s="90"/>
      <c r="BA639" s="90"/>
      <c r="BB639" s="83">
        <v>0</v>
      </c>
      <c r="BC639" s="90"/>
      <c r="BD639" s="90"/>
      <c r="BE639" s="83">
        <v>0</v>
      </c>
      <c r="BF639" s="90"/>
      <c r="BG639" s="83">
        <v>0</v>
      </c>
      <c r="BH639" s="90"/>
      <c r="BI639" s="83">
        <v>0</v>
      </c>
      <c r="BJ639" s="80"/>
    </row>
    <row r="640" spans="1:62" ht="72">
      <c r="A640" s="75"/>
      <c r="B640" s="75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154" t="s">
        <v>531</v>
      </c>
      <c r="AE640" s="46" t="s">
        <v>397</v>
      </c>
      <c r="AF640" s="80"/>
      <c r="AG640" s="83"/>
      <c r="AH640" s="83"/>
      <c r="AI640" s="83"/>
      <c r="AJ640" s="98"/>
      <c r="AK640" s="83"/>
      <c r="AL640" s="83">
        <f t="shared" si="25"/>
        <v>0</v>
      </c>
      <c r="AM640" s="83"/>
      <c r="AN640" s="83"/>
      <c r="AO640" s="83"/>
      <c r="AP640" s="45">
        <f t="shared" si="26"/>
        <v>0</v>
      </c>
      <c r="AQ640" s="83"/>
      <c r="AR640" s="83"/>
      <c r="AS640" s="45">
        <f t="shared" si="27"/>
        <v>0</v>
      </c>
      <c r="AT640" s="90"/>
      <c r="AU640" s="90"/>
      <c r="AV640" s="90"/>
      <c r="AW640" s="90"/>
      <c r="AX640" s="90"/>
      <c r="AY640" s="83">
        <v>0</v>
      </c>
      <c r="AZ640" s="90"/>
      <c r="BA640" s="90"/>
      <c r="BB640" s="83">
        <v>0</v>
      </c>
      <c r="BC640" s="90"/>
      <c r="BD640" s="90"/>
      <c r="BE640" s="83">
        <v>0</v>
      </c>
      <c r="BF640" s="90"/>
      <c r="BG640" s="83">
        <v>0</v>
      </c>
      <c r="BH640" s="90"/>
      <c r="BI640" s="83">
        <v>0</v>
      </c>
      <c r="BJ640" s="80"/>
    </row>
    <row r="641" spans="1:62" ht="36">
      <c r="A641" s="75"/>
      <c r="B641" s="75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9" t="s">
        <v>87</v>
      </c>
      <c r="AE641" s="79" t="s">
        <v>87</v>
      </c>
      <c r="AF641" s="80"/>
      <c r="AG641" s="83"/>
      <c r="AH641" s="83"/>
      <c r="AI641" s="83"/>
      <c r="AJ641" s="98"/>
      <c r="AK641" s="83"/>
      <c r="AL641" s="83">
        <f t="shared" si="25"/>
        <v>0</v>
      </c>
      <c r="AM641" s="83"/>
      <c r="AN641" s="83"/>
      <c r="AO641" s="83"/>
      <c r="AP641" s="45">
        <f t="shared" si="26"/>
        <v>0</v>
      </c>
      <c r="AQ641" s="83"/>
      <c r="AR641" s="83"/>
      <c r="AS641" s="45">
        <f t="shared" si="27"/>
        <v>0</v>
      </c>
      <c r="AT641" s="90"/>
      <c r="AU641" s="90"/>
      <c r="AV641" s="90"/>
      <c r="AW641" s="90"/>
      <c r="AX641" s="90"/>
      <c r="AY641" s="83">
        <v>0</v>
      </c>
      <c r="AZ641" s="90"/>
      <c r="BA641" s="90"/>
      <c r="BB641" s="83">
        <v>0</v>
      </c>
      <c r="BC641" s="90"/>
      <c r="BD641" s="90"/>
      <c r="BE641" s="83">
        <v>0</v>
      </c>
      <c r="BF641" s="90"/>
      <c r="BG641" s="83">
        <v>0</v>
      </c>
      <c r="BH641" s="90"/>
      <c r="BI641" s="83">
        <v>0</v>
      </c>
      <c r="BJ641" s="80"/>
    </row>
    <row r="642" spans="1:62" ht="51.75">
      <c r="A642" s="75"/>
      <c r="B642" s="75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105" t="s">
        <v>532</v>
      </c>
      <c r="AE642" s="44" t="s">
        <v>305</v>
      </c>
      <c r="AF642" s="80"/>
      <c r="AG642" s="83"/>
      <c r="AH642" s="83"/>
      <c r="AI642" s="83"/>
      <c r="AJ642" s="98"/>
      <c r="AK642" s="83"/>
      <c r="AL642" s="83">
        <f t="shared" si="25"/>
        <v>0</v>
      </c>
      <c r="AM642" s="83"/>
      <c r="AN642" s="83"/>
      <c r="AO642" s="83"/>
      <c r="AP642" s="45">
        <f t="shared" si="26"/>
        <v>0</v>
      </c>
      <c r="AQ642" s="83"/>
      <c r="AR642" s="83"/>
      <c r="AS642" s="45">
        <f t="shared" si="27"/>
        <v>0</v>
      </c>
      <c r="AT642" s="90"/>
      <c r="AU642" s="90"/>
      <c r="AV642" s="90"/>
      <c r="AW642" s="90"/>
      <c r="AX642" s="90"/>
      <c r="AY642" s="83">
        <v>0</v>
      </c>
      <c r="AZ642" s="90"/>
      <c r="BA642" s="90"/>
      <c r="BB642" s="83">
        <v>0</v>
      </c>
      <c r="BC642" s="90"/>
      <c r="BD642" s="90"/>
      <c r="BE642" s="83">
        <v>0</v>
      </c>
      <c r="BF642" s="90"/>
      <c r="BG642" s="83">
        <v>0</v>
      </c>
      <c r="BH642" s="90"/>
      <c r="BI642" s="83">
        <v>0</v>
      </c>
      <c r="BJ642" s="80"/>
    </row>
    <row r="643" spans="1:62" ht="57">
      <c r="A643" s="75"/>
      <c r="B643" s="75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106" t="s">
        <v>100</v>
      </c>
      <c r="AE643" s="46" t="s">
        <v>20</v>
      </c>
      <c r="AF643" s="80"/>
      <c r="AG643" s="83"/>
      <c r="AH643" s="83"/>
      <c r="AI643" s="83"/>
      <c r="AJ643" s="98"/>
      <c r="AK643" s="83"/>
      <c r="AL643" s="83">
        <f t="shared" si="25"/>
        <v>0</v>
      </c>
      <c r="AM643" s="83"/>
      <c r="AN643" s="83"/>
      <c r="AO643" s="83"/>
      <c r="AP643" s="45">
        <f t="shared" si="26"/>
        <v>0</v>
      </c>
      <c r="AQ643" s="83"/>
      <c r="AR643" s="83"/>
      <c r="AS643" s="45">
        <f t="shared" si="27"/>
        <v>0</v>
      </c>
      <c r="AT643" s="90"/>
      <c r="AU643" s="90"/>
      <c r="AV643" s="90"/>
      <c r="AW643" s="90"/>
      <c r="AX643" s="90"/>
      <c r="AY643" s="83">
        <v>0</v>
      </c>
      <c r="AZ643" s="90"/>
      <c r="BA643" s="90"/>
      <c r="BB643" s="83">
        <v>0</v>
      </c>
      <c r="BC643" s="90"/>
      <c r="BD643" s="90"/>
      <c r="BE643" s="83">
        <v>0</v>
      </c>
      <c r="BF643" s="90"/>
      <c r="BG643" s="83">
        <v>0</v>
      </c>
      <c r="BH643" s="90"/>
      <c r="BI643" s="83">
        <v>0</v>
      </c>
      <c r="BJ643" s="80"/>
    </row>
    <row r="644" spans="1:62" ht="45.75">
      <c r="A644" s="75"/>
      <c r="B644" s="75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123" t="s">
        <v>101</v>
      </c>
      <c r="AE644" s="46" t="s">
        <v>20</v>
      </c>
      <c r="AF644" s="80"/>
      <c r="AG644" s="83"/>
      <c r="AH644" s="83"/>
      <c r="AI644" s="83"/>
      <c r="AJ644" s="98"/>
      <c r="AK644" s="83"/>
      <c r="AL644" s="83">
        <f t="shared" si="25"/>
        <v>0</v>
      </c>
      <c r="AM644" s="83"/>
      <c r="AN644" s="83"/>
      <c r="AO644" s="83"/>
      <c r="AP644" s="45">
        <f t="shared" si="26"/>
        <v>0</v>
      </c>
      <c r="AQ644" s="83"/>
      <c r="AR644" s="83"/>
      <c r="AS644" s="45">
        <f t="shared" si="27"/>
        <v>0</v>
      </c>
      <c r="AT644" s="90"/>
      <c r="AU644" s="90"/>
      <c r="AV644" s="90"/>
      <c r="AW644" s="90"/>
      <c r="AX644" s="90"/>
      <c r="AY644" s="83">
        <v>0</v>
      </c>
      <c r="AZ644" s="90"/>
      <c r="BA644" s="90"/>
      <c r="BB644" s="83">
        <v>0</v>
      </c>
      <c r="BC644" s="90"/>
      <c r="BD644" s="90"/>
      <c r="BE644" s="83">
        <v>0</v>
      </c>
      <c r="BF644" s="90"/>
      <c r="BG644" s="83">
        <v>0</v>
      </c>
      <c r="BH644" s="90"/>
      <c r="BI644" s="83">
        <v>0</v>
      </c>
      <c r="BJ644" s="80"/>
    </row>
    <row r="645" spans="1:62" ht="64.5">
      <c r="A645" s="75"/>
      <c r="B645" s="75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102" t="s">
        <v>10</v>
      </c>
      <c r="AE645" s="44" t="s">
        <v>151</v>
      </c>
      <c r="AF645" s="80"/>
      <c r="AG645" s="83">
        <v>0</v>
      </c>
      <c r="AH645" s="83">
        <v>0</v>
      </c>
      <c r="AI645" s="83">
        <v>0</v>
      </c>
      <c r="AJ645" s="98">
        <v>0</v>
      </c>
      <c r="AK645" s="83"/>
      <c r="AL645" s="83">
        <f t="shared" si="25"/>
        <v>0</v>
      </c>
      <c r="AM645" s="83"/>
      <c r="AN645" s="83">
        <v>0</v>
      </c>
      <c r="AO645" s="83"/>
      <c r="AP645" s="45">
        <f t="shared" si="26"/>
        <v>0</v>
      </c>
      <c r="AQ645" s="83"/>
      <c r="AR645" s="83"/>
      <c r="AS645" s="45">
        <f t="shared" si="27"/>
        <v>0</v>
      </c>
      <c r="AT645" s="90"/>
      <c r="AU645" s="90"/>
      <c r="AV645" s="90"/>
      <c r="AW645" s="90"/>
      <c r="AX645" s="90"/>
      <c r="AY645" s="83">
        <v>0</v>
      </c>
      <c r="AZ645" s="90"/>
      <c r="BA645" s="90"/>
      <c r="BB645" s="83">
        <v>0</v>
      </c>
      <c r="BC645" s="90"/>
      <c r="BD645" s="90"/>
      <c r="BE645" s="83">
        <v>0</v>
      </c>
      <c r="BF645" s="90"/>
      <c r="BG645" s="83">
        <v>0</v>
      </c>
      <c r="BH645" s="90"/>
      <c r="BI645" s="83">
        <v>0</v>
      </c>
      <c r="BJ645" s="80"/>
    </row>
    <row r="646" spans="1:62">
      <c r="A646" s="75"/>
      <c r="B646" s="75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133"/>
      <c r="AE646" s="46" t="s">
        <v>20</v>
      </c>
      <c r="AF646" s="80"/>
      <c r="AG646" s="83"/>
      <c r="AH646" s="83"/>
      <c r="AI646" s="83"/>
      <c r="AJ646" s="98"/>
      <c r="AK646" s="83"/>
      <c r="AL646" s="83">
        <f t="shared" si="25"/>
        <v>0</v>
      </c>
      <c r="AM646" s="83"/>
      <c r="AN646" s="83"/>
      <c r="AO646" s="83"/>
      <c r="AP646" s="45">
        <f t="shared" si="26"/>
        <v>0</v>
      </c>
      <c r="AQ646" s="83"/>
      <c r="AR646" s="83"/>
      <c r="AS646" s="45">
        <f t="shared" si="27"/>
        <v>0</v>
      </c>
      <c r="AT646" s="90"/>
      <c r="AU646" s="90"/>
      <c r="AV646" s="90"/>
      <c r="AW646" s="90"/>
      <c r="AX646" s="90"/>
      <c r="AY646" s="83">
        <v>0</v>
      </c>
      <c r="AZ646" s="90"/>
      <c r="BA646" s="90"/>
      <c r="BB646" s="83">
        <v>0</v>
      </c>
      <c r="BC646" s="90"/>
      <c r="BD646" s="90"/>
      <c r="BE646" s="83">
        <v>0</v>
      </c>
      <c r="BF646" s="90"/>
      <c r="BG646" s="83">
        <v>0</v>
      </c>
      <c r="BH646" s="90"/>
      <c r="BI646" s="83">
        <v>0</v>
      </c>
      <c r="BJ646" s="80"/>
    </row>
    <row r="647" spans="1:62" ht="24">
      <c r="A647" s="75"/>
      <c r="B647" s="75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9"/>
      <c r="AE647" s="79" t="s">
        <v>87</v>
      </c>
      <c r="AF647" s="80"/>
      <c r="AG647" s="83"/>
      <c r="AH647" s="83"/>
      <c r="AI647" s="83"/>
      <c r="AJ647" s="98"/>
      <c r="AK647" s="83"/>
      <c r="AL647" s="83">
        <f t="shared" si="25"/>
        <v>0</v>
      </c>
      <c r="AM647" s="83"/>
      <c r="AN647" s="83"/>
      <c r="AO647" s="83"/>
      <c r="AP647" s="45">
        <f t="shared" si="26"/>
        <v>0</v>
      </c>
      <c r="AQ647" s="83"/>
      <c r="AR647" s="83"/>
      <c r="AS647" s="45">
        <f t="shared" si="27"/>
        <v>0</v>
      </c>
      <c r="AT647" s="90"/>
      <c r="AU647" s="90"/>
      <c r="AV647" s="90"/>
      <c r="AW647" s="90"/>
      <c r="AX647" s="90"/>
      <c r="AY647" s="83">
        <v>0</v>
      </c>
      <c r="AZ647" s="90"/>
      <c r="BA647" s="90"/>
      <c r="BB647" s="83">
        <v>0</v>
      </c>
      <c r="BC647" s="90"/>
      <c r="BD647" s="90"/>
      <c r="BE647" s="83">
        <v>0</v>
      </c>
      <c r="BF647" s="90"/>
      <c r="BG647" s="83">
        <v>0</v>
      </c>
      <c r="BH647" s="90"/>
      <c r="BI647" s="83">
        <v>0</v>
      </c>
      <c r="BJ647" s="80"/>
    </row>
    <row r="648" spans="1:62">
      <c r="A648" s="75"/>
      <c r="B648" s="75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46"/>
      <c r="AE648" s="46" t="s">
        <v>397</v>
      </c>
      <c r="AF648" s="80"/>
      <c r="AG648" s="83"/>
      <c r="AH648" s="83"/>
      <c r="AI648" s="83"/>
      <c r="AJ648" s="98"/>
      <c r="AK648" s="83"/>
      <c r="AL648" s="83">
        <f t="shared" si="25"/>
        <v>0</v>
      </c>
      <c r="AM648" s="83"/>
      <c r="AN648" s="83"/>
      <c r="AO648" s="83"/>
      <c r="AP648" s="45">
        <f t="shared" si="26"/>
        <v>0</v>
      </c>
      <c r="AQ648" s="83"/>
      <c r="AR648" s="83"/>
      <c r="AS648" s="45">
        <f t="shared" si="27"/>
        <v>0</v>
      </c>
      <c r="AT648" s="90"/>
      <c r="AU648" s="90"/>
      <c r="AV648" s="90"/>
      <c r="AW648" s="90"/>
      <c r="AX648" s="90"/>
      <c r="AY648" s="83">
        <v>0</v>
      </c>
      <c r="AZ648" s="90"/>
      <c r="BA648" s="90"/>
      <c r="BB648" s="83">
        <v>0</v>
      </c>
      <c r="BC648" s="90"/>
      <c r="BD648" s="90"/>
      <c r="BE648" s="83">
        <v>0</v>
      </c>
      <c r="BF648" s="90"/>
      <c r="BG648" s="83">
        <v>0</v>
      </c>
      <c r="BH648" s="90"/>
      <c r="BI648" s="83">
        <v>0</v>
      </c>
      <c r="BJ648" s="80"/>
    </row>
    <row r="649" spans="1:62" ht="24">
      <c r="A649" s="75"/>
      <c r="B649" s="75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9"/>
      <c r="AE649" s="79" t="s">
        <v>87</v>
      </c>
      <c r="AF649" s="80"/>
      <c r="AG649" s="83"/>
      <c r="AH649" s="83"/>
      <c r="AI649" s="83"/>
      <c r="AJ649" s="98"/>
      <c r="AK649" s="83"/>
      <c r="AL649" s="83">
        <f t="shared" si="25"/>
        <v>0</v>
      </c>
      <c r="AM649" s="83"/>
      <c r="AN649" s="83"/>
      <c r="AO649" s="83"/>
      <c r="AP649" s="45">
        <f t="shared" si="26"/>
        <v>0</v>
      </c>
      <c r="AQ649" s="83"/>
      <c r="AR649" s="83"/>
      <c r="AS649" s="45">
        <f t="shared" si="27"/>
        <v>0</v>
      </c>
      <c r="AT649" s="90"/>
      <c r="AU649" s="90"/>
      <c r="AV649" s="90"/>
      <c r="AW649" s="90"/>
      <c r="AX649" s="90"/>
      <c r="AY649" s="83">
        <v>0</v>
      </c>
      <c r="AZ649" s="90"/>
      <c r="BA649" s="90"/>
      <c r="BB649" s="83">
        <v>0</v>
      </c>
      <c r="BC649" s="90"/>
      <c r="BD649" s="90"/>
      <c r="BE649" s="83">
        <v>0</v>
      </c>
      <c r="BF649" s="90"/>
      <c r="BG649" s="83">
        <v>0</v>
      </c>
      <c r="BH649" s="90"/>
      <c r="BI649" s="83">
        <v>0</v>
      </c>
      <c r="BJ649" s="80"/>
    </row>
    <row r="650" spans="1:62" ht="79.5">
      <c r="A650" s="75"/>
      <c r="B650" s="75"/>
      <c r="C650" s="76">
        <v>0</v>
      </c>
      <c r="D650" s="76">
        <v>7</v>
      </c>
      <c r="E650" s="76">
        <v>5</v>
      </c>
      <c r="F650" s="76">
        <v>0</v>
      </c>
      <c r="G650" s="76">
        <v>7</v>
      </c>
      <c r="H650" s="76">
        <v>0</v>
      </c>
      <c r="I650" s="76">
        <v>9</v>
      </c>
      <c r="J650" s="85">
        <v>0</v>
      </c>
      <c r="K650" s="76">
        <v>2</v>
      </c>
      <c r="L650" s="85" t="s">
        <v>185</v>
      </c>
      <c r="M650" s="76">
        <v>2</v>
      </c>
      <c r="N650" s="76">
        <v>0</v>
      </c>
      <c r="O650" s="76">
        <v>0</v>
      </c>
      <c r="P650" s="76">
        <v>0</v>
      </c>
      <c r="Q650" s="76">
        <v>6</v>
      </c>
      <c r="R650" s="76">
        <v>1</v>
      </c>
      <c r="S650" s="76">
        <v>1</v>
      </c>
      <c r="T650" s="77">
        <v>2</v>
      </c>
      <c r="U650" s="77">
        <v>4</v>
      </c>
      <c r="V650" s="77">
        <v>1</v>
      </c>
      <c r="W650" s="77"/>
      <c r="X650" s="77"/>
      <c r="Y650" s="77"/>
      <c r="Z650" s="77"/>
      <c r="AA650" s="77"/>
      <c r="AB650" s="77"/>
      <c r="AC650" s="77"/>
      <c r="AD650" s="134" t="s">
        <v>533</v>
      </c>
      <c r="AE650" s="44" t="s">
        <v>152</v>
      </c>
      <c r="AF650" s="80"/>
      <c r="AG650" s="83">
        <v>21773.9</v>
      </c>
      <c r="AH650" s="83">
        <v>20973.5</v>
      </c>
      <c r="AI650" s="83">
        <v>25973.5</v>
      </c>
      <c r="AJ650" s="98">
        <v>27322.799999999999</v>
      </c>
      <c r="AK650" s="83"/>
      <c r="AL650" s="83">
        <f t="shared" si="25"/>
        <v>27322.799999999999</v>
      </c>
      <c r="AM650" s="83"/>
      <c r="AN650" s="83">
        <v>0</v>
      </c>
      <c r="AO650" s="83"/>
      <c r="AP650" s="45">
        <f t="shared" si="26"/>
        <v>0</v>
      </c>
      <c r="AQ650" s="83"/>
      <c r="AR650" s="83"/>
      <c r="AS650" s="45">
        <f t="shared" si="27"/>
        <v>27322.799999999999</v>
      </c>
      <c r="AT650" s="90"/>
      <c r="AU650" s="90"/>
      <c r="AV650" s="90"/>
      <c r="AW650" s="90"/>
      <c r="AX650" s="90"/>
      <c r="AY650" s="83">
        <v>27322.799999999999</v>
      </c>
      <c r="AZ650" s="90"/>
      <c r="BA650" s="90"/>
      <c r="BB650" s="83">
        <v>27322.799999999999</v>
      </c>
      <c r="BC650" s="90"/>
      <c r="BD650" s="90"/>
      <c r="BE650" s="83">
        <v>27322.799999999999</v>
      </c>
      <c r="BF650" s="90"/>
      <c r="BG650" s="83">
        <v>27322.799999999999</v>
      </c>
      <c r="BH650" s="90"/>
      <c r="BI650" s="83">
        <v>27322.799999999999</v>
      </c>
      <c r="BJ650" s="80"/>
    </row>
    <row r="651" spans="1:62" ht="57">
      <c r="A651" s="75"/>
      <c r="B651" s="75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135" t="s">
        <v>102</v>
      </c>
      <c r="AE651" s="46" t="s">
        <v>20</v>
      </c>
      <c r="AF651" s="80"/>
      <c r="AG651" s="83"/>
      <c r="AH651" s="83"/>
      <c r="AI651" s="83"/>
      <c r="AJ651" s="98"/>
      <c r="AK651" s="83"/>
      <c r="AL651" s="83">
        <f t="shared" si="25"/>
        <v>0</v>
      </c>
      <c r="AM651" s="83"/>
      <c r="AN651" s="83"/>
      <c r="AO651" s="83"/>
      <c r="AP651" s="45">
        <f t="shared" si="26"/>
        <v>0</v>
      </c>
      <c r="AQ651" s="83"/>
      <c r="AR651" s="83"/>
      <c r="AS651" s="45">
        <f t="shared" si="27"/>
        <v>0</v>
      </c>
      <c r="AT651" s="90"/>
      <c r="AU651" s="90"/>
      <c r="AV651" s="90"/>
      <c r="AW651" s="90"/>
      <c r="AX651" s="90"/>
      <c r="AY651" s="83">
        <v>0</v>
      </c>
      <c r="AZ651" s="90"/>
      <c r="BA651" s="90"/>
      <c r="BB651" s="83">
        <v>0</v>
      </c>
      <c r="BC651" s="90"/>
      <c r="BD651" s="90"/>
      <c r="BE651" s="83">
        <v>0</v>
      </c>
      <c r="BF651" s="90"/>
      <c r="BG651" s="83">
        <v>0</v>
      </c>
      <c r="BH651" s="90"/>
      <c r="BI651" s="83">
        <v>0</v>
      </c>
      <c r="BJ651" s="80"/>
    </row>
    <row r="652" spans="1:62" ht="36">
      <c r="A652" s="75"/>
      <c r="B652" s="75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9" t="s">
        <v>87</v>
      </c>
      <c r="AE652" s="79" t="s">
        <v>87</v>
      </c>
      <c r="AF652" s="80"/>
      <c r="AG652" s="83"/>
      <c r="AH652" s="83"/>
      <c r="AI652" s="83"/>
      <c r="AJ652" s="98"/>
      <c r="AK652" s="83"/>
      <c r="AL652" s="83">
        <f t="shared" si="25"/>
        <v>0</v>
      </c>
      <c r="AM652" s="83"/>
      <c r="AN652" s="83"/>
      <c r="AO652" s="83"/>
      <c r="AP652" s="45">
        <f t="shared" si="26"/>
        <v>0</v>
      </c>
      <c r="AQ652" s="83"/>
      <c r="AR652" s="83"/>
      <c r="AS652" s="45">
        <f t="shared" si="27"/>
        <v>0</v>
      </c>
      <c r="AT652" s="90"/>
      <c r="AU652" s="90"/>
      <c r="AV652" s="90"/>
      <c r="AW652" s="90"/>
      <c r="AX652" s="90"/>
      <c r="AY652" s="83">
        <v>0</v>
      </c>
      <c r="AZ652" s="90"/>
      <c r="BA652" s="90"/>
      <c r="BB652" s="83">
        <v>0</v>
      </c>
      <c r="BC652" s="90"/>
      <c r="BD652" s="90"/>
      <c r="BE652" s="83">
        <v>0</v>
      </c>
      <c r="BF652" s="90"/>
      <c r="BG652" s="83">
        <v>0</v>
      </c>
      <c r="BH652" s="90"/>
      <c r="BI652" s="83">
        <v>0</v>
      </c>
      <c r="BJ652" s="80"/>
    </row>
    <row r="653" spans="1:62" ht="68.25">
      <c r="A653" s="75"/>
      <c r="B653" s="75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135" t="s">
        <v>103</v>
      </c>
      <c r="AE653" s="46" t="s">
        <v>397</v>
      </c>
      <c r="AF653" s="80"/>
      <c r="AG653" s="83"/>
      <c r="AH653" s="83"/>
      <c r="AI653" s="83"/>
      <c r="AJ653" s="98"/>
      <c r="AK653" s="83"/>
      <c r="AL653" s="83">
        <f t="shared" si="25"/>
        <v>0</v>
      </c>
      <c r="AM653" s="83"/>
      <c r="AN653" s="83"/>
      <c r="AO653" s="83"/>
      <c r="AP653" s="45">
        <f t="shared" si="26"/>
        <v>0</v>
      </c>
      <c r="AQ653" s="83"/>
      <c r="AR653" s="83"/>
      <c r="AS653" s="45">
        <f t="shared" si="27"/>
        <v>0</v>
      </c>
      <c r="AT653" s="90"/>
      <c r="AU653" s="90"/>
      <c r="AV653" s="90"/>
      <c r="AW653" s="90"/>
      <c r="AX653" s="90"/>
      <c r="AY653" s="83">
        <v>0</v>
      </c>
      <c r="AZ653" s="90"/>
      <c r="BA653" s="90"/>
      <c r="BB653" s="83">
        <v>0</v>
      </c>
      <c r="BC653" s="90"/>
      <c r="BD653" s="90"/>
      <c r="BE653" s="83">
        <v>0</v>
      </c>
      <c r="BF653" s="90"/>
      <c r="BG653" s="83">
        <v>0</v>
      </c>
      <c r="BH653" s="90"/>
      <c r="BI653" s="83">
        <v>0</v>
      </c>
      <c r="BJ653" s="80"/>
    </row>
    <row r="654" spans="1:62" ht="36">
      <c r="A654" s="75"/>
      <c r="B654" s="75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9" t="s">
        <v>87</v>
      </c>
      <c r="AE654" s="79" t="s">
        <v>87</v>
      </c>
      <c r="AF654" s="80"/>
      <c r="AG654" s="83"/>
      <c r="AH654" s="83"/>
      <c r="AI654" s="83"/>
      <c r="AJ654" s="98"/>
      <c r="AK654" s="83"/>
      <c r="AL654" s="83">
        <f t="shared" si="25"/>
        <v>0</v>
      </c>
      <c r="AM654" s="83"/>
      <c r="AN654" s="83"/>
      <c r="AO654" s="83"/>
      <c r="AP654" s="45">
        <f t="shared" si="26"/>
        <v>0</v>
      </c>
      <c r="AQ654" s="83"/>
      <c r="AR654" s="83"/>
      <c r="AS654" s="45">
        <f t="shared" si="27"/>
        <v>0</v>
      </c>
      <c r="AT654" s="90"/>
      <c r="AU654" s="90"/>
      <c r="AV654" s="90"/>
      <c r="AW654" s="90"/>
      <c r="AX654" s="90"/>
      <c r="AY654" s="83">
        <v>0</v>
      </c>
      <c r="AZ654" s="90"/>
      <c r="BA654" s="90"/>
      <c r="BB654" s="83">
        <v>0</v>
      </c>
      <c r="BC654" s="90"/>
      <c r="BD654" s="90"/>
      <c r="BE654" s="83">
        <v>0</v>
      </c>
      <c r="BF654" s="90"/>
      <c r="BG654" s="83">
        <v>0</v>
      </c>
      <c r="BH654" s="90"/>
      <c r="BI654" s="83">
        <v>0</v>
      </c>
      <c r="BJ654" s="80"/>
    </row>
    <row r="655" spans="1:62" ht="76.5" customHeight="1">
      <c r="A655" s="75"/>
      <c r="B655" s="75"/>
      <c r="C655" s="76">
        <v>0</v>
      </c>
      <c r="D655" s="76">
        <v>7</v>
      </c>
      <c r="E655" s="76">
        <v>5</v>
      </c>
      <c r="F655" s="76">
        <v>0</v>
      </c>
      <c r="G655" s="76">
        <v>7</v>
      </c>
      <c r="H655" s="76">
        <v>0</v>
      </c>
      <c r="I655" s="76">
        <v>9</v>
      </c>
      <c r="J655" s="76">
        <v>0</v>
      </c>
      <c r="K655" s="76">
        <v>2</v>
      </c>
      <c r="L655" s="85" t="s">
        <v>185</v>
      </c>
      <c r="M655" s="76">
        <v>3</v>
      </c>
      <c r="N655" s="76">
        <v>0</v>
      </c>
      <c r="O655" s="76">
        <v>0</v>
      </c>
      <c r="P655" s="76">
        <v>0</v>
      </c>
      <c r="Q655" s="76">
        <v>6</v>
      </c>
      <c r="R655" s="76">
        <v>1</v>
      </c>
      <c r="S655" s="76">
        <v>2</v>
      </c>
      <c r="T655" s="77">
        <v>2</v>
      </c>
      <c r="U655" s="77">
        <v>4</v>
      </c>
      <c r="V655" s="77">
        <v>1</v>
      </c>
      <c r="W655" s="77"/>
      <c r="X655" s="77"/>
      <c r="Y655" s="77"/>
      <c r="Z655" s="77"/>
      <c r="AA655" s="77"/>
      <c r="AB655" s="77"/>
      <c r="AC655" s="77"/>
      <c r="AD655" s="134" t="s">
        <v>48</v>
      </c>
      <c r="AE655" s="44" t="s">
        <v>153</v>
      </c>
      <c r="AF655" s="80"/>
      <c r="AG655" s="83">
        <v>0</v>
      </c>
      <c r="AH655" s="83">
        <v>0</v>
      </c>
      <c r="AI655" s="83">
        <v>0</v>
      </c>
      <c r="AJ655" s="98">
        <v>0</v>
      </c>
      <c r="AK655" s="83"/>
      <c r="AL655" s="83">
        <f t="shared" si="25"/>
        <v>0</v>
      </c>
      <c r="AM655" s="83"/>
      <c r="AN655" s="83">
        <v>0</v>
      </c>
      <c r="AO655" s="83"/>
      <c r="AP655" s="45">
        <f t="shared" si="26"/>
        <v>0</v>
      </c>
      <c r="AQ655" s="83"/>
      <c r="AR655" s="83"/>
      <c r="AS655" s="45">
        <f t="shared" si="27"/>
        <v>0</v>
      </c>
      <c r="AT655" s="90"/>
      <c r="AU655" s="90"/>
      <c r="AV655" s="90"/>
      <c r="AW655" s="90"/>
      <c r="AX655" s="90"/>
      <c r="AY655" s="83">
        <v>0</v>
      </c>
      <c r="AZ655" s="90"/>
      <c r="BA655" s="90"/>
      <c r="BB655" s="83">
        <v>0</v>
      </c>
      <c r="BC655" s="90"/>
      <c r="BD655" s="90"/>
      <c r="BE655" s="83">
        <v>0</v>
      </c>
      <c r="BF655" s="90"/>
      <c r="BG655" s="83">
        <v>0</v>
      </c>
      <c r="BH655" s="90"/>
      <c r="BI655" s="83">
        <v>0</v>
      </c>
      <c r="BJ655" s="80"/>
    </row>
    <row r="656" spans="1:62" ht="34.5">
      <c r="A656" s="75"/>
      <c r="B656" s="75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136" t="s">
        <v>49</v>
      </c>
      <c r="AE656" s="46" t="s">
        <v>20</v>
      </c>
      <c r="AF656" s="80"/>
      <c r="AG656" s="83"/>
      <c r="AH656" s="83"/>
      <c r="AI656" s="83"/>
      <c r="AJ656" s="98"/>
      <c r="AK656" s="83"/>
      <c r="AL656" s="83">
        <f t="shared" si="25"/>
        <v>0</v>
      </c>
      <c r="AM656" s="83"/>
      <c r="AN656" s="83"/>
      <c r="AO656" s="83"/>
      <c r="AP656" s="45">
        <f t="shared" si="26"/>
        <v>0</v>
      </c>
      <c r="AQ656" s="83"/>
      <c r="AR656" s="83"/>
      <c r="AS656" s="45">
        <f t="shared" si="27"/>
        <v>0</v>
      </c>
      <c r="AT656" s="90"/>
      <c r="AU656" s="90"/>
      <c r="AV656" s="90"/>
      <c r="AW656" s="90"/>
      <c r="AX656" s="90"/>
      <c r="AY656" s="83">
        <v>0</v>
      </c>
      <c r="AZ656" s="90"/>
      <c r="BA656" s="90"/>
      <c r="BB656" s="83">
        <v>0</v>
      </c>
      <c r="BC656" s="90"/>
      <c r="BD656" s="90"/>
      <c r="BE656" s="83">
        <v>0</v>
      </c>
      <c r="BF656" s="90"/>
      <c r="BG656" s="83">
        <v>0</v>
      </c>
      <c r="BH656" s="90"/>
      <c r="BI656" s="83">
        <v>0</v>
      </c>
      <c r="BJ656" s="80"/>
    </row>
    <row r="657" spans="1:62" ht="36">
      <c r="A657" s="75"/>
      <c r="B657" s="75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9" t="s">
        <v>87</v>
      </c>
      <c r="AE657" s="79" t="s">
        <v>87</v>
      </c>
      <c r="AF657" s="80"/>
      <c r="AG657" s="83"/>
      <c r="AH657" s="83"/>
      <c r="AI657" s="83"/>
      <c r="AJ657" s="98"/>
      <c r="AK657" s="83"/>
      <c r="AL657" s="83">
        <f t="shared" si="25"/>
        <v>0</v>
      </c>
      <c r="AM657" s="83"/>
      <c r="AN657" s="83"/>
      <c r="AO657" s="83"/>
      <c r="AP657" s="45">
        <f t="shared" si="26"/>
        <v>0</v>
      </c>
      <c r="AQ657" s="83"/>
      <c r="AR657" s="83"/>
      <c r="AS657" s="45">
        <f t="shared" si="27"/>
        <v>0</v>
      </c>
      <c r="AT657" s="90"/>
      <c r="AU657" s="90"/>
      <c r="AV657" s="90"/>
      <c r="AW657" s="90"/>
      <c r="AX657" s="90"/>
      <c r="AY657" s="83">
        <v>0</v>
      </c>
      <c r="AZ657" s="90"/>
      <c r="BA657" s="90"/>
      <c r="BB657" s="83">
        <v>0</v>
      </c>
      <c r="BC657" s="90"/>
      <c r="BD657" s="90"/>
      <c r="BE657" s="83">
        <v>0</v>
      </c>
      <c r="BF657" s="90"/>
      <c r="BG657" s="83">
        <v>0</v>
      </c>
      <c r="BH657" s="90"/>
      <c r="BI657" s="83">
        <v>0</v>
      </c>
      <c r="BJ657" s="80"/>
    </row>
    <row r="658" spans="1:62">
      <c r="A658" s="75"/>
      <c r="B658" s="75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46" t="s">
        <v>397</v>
      </c>
      <c r="AE658" s="46" t="s">
        <v>397</v>
      </c>
      <c r="AF658" s="80"/>
      <c r="AG658" s="83"/>
      <c r="AH658" s="83"/>
      <c r="AI658" s="83"/>
      <c r="AJ658" s="98"/>
      <c r="AK658" s="83"/>
      <c r="AL658" s="83">
        <f t="shared" si="25"/>
        <v>0</v>
      </c>
      <c r="AM658" s="83"/>
      <c r="AN658" s="83"/>
      <c r="AO658" s="83"/>
      <c r="AP658" s="45">
        <f t="shared" si="26"/>
        <v>0</v>
      </c>
      <c r="AQ658" s="83"/>
      <c r="AR658" s="83"/>
      <c r="AS658" s="45">
        <f t="shared" si="27"/>
        <v>0</v>
      </c>
      <c r="AT658" s="90"/>
      <c r="AU658" s="90"/>
      <c r="AV658" s="90"/>
      <c r="AW658" s="90"/>
      <c r="AX658" s="90"/>
      <c r="AY658" s="83">
        <v>0</v>
      </c>
      <c r="AZ658" s="90"/>
      <c r="BA658" s="90"/>
      <c r="BB658" s="83">
        <v>0</v>
      </c>
      <c r="BC658" s="90"/>
      <c r="BD658" s="90"/>
      <c r="BE658" s="83">
        <v>0</v>
      </c>
      <c r="BF658" s="90"/>
      <c r="BG658" s="83">
        <v>0</v>
      </c>
      <c r="BH658" s="90"/>
      <c r="BI658" s="83">
        <v>0</v>
      </c>
      <c r="BJ658" s="80"/>
    </row>
    <row r="659" spans="1:62" ht="36">
      <c r="A659" s="75"/>
      <c r="B659" s="75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9" t="s">
        <v>87</v>
      </c>
      <c r="AE659" s="79" t="s">
        <v>87</v>
      </c>
      <c r="AF659" s="80"/>
      <c r="AG659" s="83"/>
      <c r="AH659" s="83"/>
      <c r="AI659" s="83"/>
      <c r="AJ659" s="98"/>
      <c r="AK659" s="83"/>
      <c r="AL659" s="83">
        <f t="shared" si="25"/>
        <v>0</v>
      </c>
      <c r="AM659" s="83"/>
      <c r="AN659" s="83"/>
      <c r="AO659" s="83"/>
      <c r="AP659" s="45">
        <f t="shared" si="26"/>
        <v>0</v>
      </c>
      <c r="AQ659" s="83"/>
      <c r="AR659" s="83"/>
      <c r="AS659" s="45">
        <f t="shared" si="27"/>
        <v>0</v>
      </c>
      <c r="AT659" s="90"/>
      <c r="AU659" s="90"/>
      <c r="AV659" s="90"/>
      <c r="AW659" s="90"/>
      <c r="AX659" s="90"/>
      <c r="AY659" s="83">
        <v>0</v>
      </c>
      <c r="AZ659" s="90"/>
      <c r="BA659" s="90"/>
      <c r="BB659" s="83">
        <v>0</v>
      </c>
      <c r="BC659" s="90"/>
      <c r="BD659" s="90"/>
      <c r="BE659" s="83">
        <v>0</v>
      </c>
      <c r="BF659" s="90"/>
      <c r="BG659" s="83">
        <v>0</v>
      </c>
      <c r="BH659" s="90"/>
      <c r="BI659" s="83">
        <v>0</v>
      </c>
      <c r="BJ659" s="80"/>
    </row>
    <row r="660" spans="1:62" ht="57">
      <c r="A660" s="75"/>
      <c r="B660" s="75"/>
      <c r="C660" s="76">
        <v>0</v>
      </c>
      <c r="D660" s="76">
        <v>7</v>
      </c>
      <c r="E660" s="76">
        <v>5</v>
      </c>
      <c r="F660" s="76">
        <v>0</v>
      </c>
      <c r="G660" s="76">
        <v>7</v>
      </c>
      <c r="H660" s="76">
        <v>0</v>
      </c>
      <c r="I660" s="76">
        <v>9</v>
      </c>
      <c r="J660" s="76">
        <v>0</v>
      </c>
      <c r="K660" s="76">
        <v>2</v>
      </c>
      <c r="L660" s="85" t="s">
        <v>185</v>
      </c>
      <c r="M660" s="76">
        <v>1</v>
      </c>
      <c r="N660" s="76">
        <v>0</v>
      </c>
      <c r="O660" s="76">
        <v>0</v>
      </c>
      <c r="P660" s="76">
        <v>0</v>
      </c>
      <c r="Q660" s="76">
        <v>2</v>
      </c>
      <c r="R660" s="76">
        <v>4</v>
      </c>
      <c r="S660" s="76">
        <v>4</v>
      </c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134" t="s">
        <v>390</v>
      </c>
      <c r="AE660" s="44" t="s">
        <v>536</v>
      </c>
      <c r="AF660" s="80"/>
      <c r="AG660" s="83">
        <v>99.98</v>
      </c>
      <c r="AH660" s="83">
        <v>2000</v>
      </c>
      <c r="AI660" s="83">
        <v>2000</v>
      </c>
      <c r="AJ660" s="98">
        <v>2000</v>
      </c>
      <c r="AK660" s="83"/>
      <c r="AL660" s="83">
        <f t="shared" si="25"/>
        <v>2000</v>
      </c>
      <c r="AM660" s="83"/>
      <c r="AN660" s="83">
        <v>0</v>
      </c>
      <c r="AO660" s="83"/>
      <c r="AP660" s="45">
        <f t="shared" si="26"/>
        <v>0</v>
      </c>
      <c r="AQ660" s="83"/>
      <c r="AR660" s="83"/>
      <c r="AS660" s="45">
        <f t="shared" si="27"/>
        <v>2000</v>
      </c>
      <c r="AT660" s="90"/>
      <c r="AU660" s="90"/>
      <c r="AV660" s="90"/>
      <c r="AW660" s="90"/>
      <c r="AX660" s="90"/>
      <c r="AY660" s="83">
        <v>2000</v>
      </c>
      <c r="AZ660" s="90"/>
      <c r="BA660" s="90"/>
      <c r="BB660" s="83">
        <v>2000</v>
      </c>
      <c r="BC660" s="90"/>
      <c r="BD660" s="90"/>
      <c r="BE660" s="83">
        <v>2000</v>
      </c>
      <c r="BF660" s="90"/>
      <c r="BG660" s="83">
        <v>2000</v>
      </c>
      <c r="BH660" s="90"/>
      <c r="BI660" s="83">
        <v>2000</v>
      </c>
      <c r="BJ660" s="80"/>
    </row>
    <row r="661" spans="1:62" ht="34.5">
      <c r="A661" s="75"/>
      <c r="B661" s="75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137" t="s">
        <v>104</v>
      </c>
      <c r="AE661" s="46" t="s">
        <v>20</v>
      </c>
      <c r="AF661" s="80"/>
      <c r="AG661" s="83"/>
      <c r="AH661" s="83"/>
      <c r="AI661" s="83"/>
      <c r="AJ661" s="98"/>
      <c r="AK661" s="83"/>
      <c r="AL661" s="83">
        <f t="shared" si="25"/>
        <v>0</v>
      </c>
      <c r="AM661" s="83"/>
      <c r="AN661" s="83"/>
      <c r="AO661" s="83"/>
      <c r="AP661" s="45">
        <f t="shared" si="26"/>
        <v>0</v>
      </c>
      <c r="AQ661" s="83"/>
      <c r="AR661" s="83"/>
      <c r="AS661" s="45">
        <f t="shared" si="27"/>
        <v>0</v>
      </c>
      <c r="AT661" s="90"/>
      <c r="AU661" s="90"/>
      <c r="AV661" s="90"/>
      <c r="AW661" s="90"/>
      <c r="AX661" s="90"/>
      <c r="AY661" s="83">
        <v>0</v>
      </c>
      <c r="AZ661" s="90"/>
      <c r="BA661" s="90"/>
      <c r="BB661" s="83">
        <v>0</v>
      </c>
      <c r="BC661" s="90"/>
      <c r="BD661" s="90"/>
      <c r="BE661" s="83">
        <v>0</v>
      </c>
      <c r="BF661" s="90"/>
      <c r="BG661" s="83">
        <v>0</v>
      </c>
      <c r="BH661" s="90"/>
      <c r="BI661" s="83">
        <v>0</v>
      </c>
      <c r="BJ661" s="80"/>
    </row>
    <row r="662" spans="1:62" ht="36">
      <c r="A662" s="75"/>
      <c r="B662" s="75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9" t="s">
        <v>87</v>
      </c>
      <c r="AE662" s="79" t="s">
        <v>87</v>
      </c>
      <c r="AF662" s="80"/>
      <c r="AG662" s="83"/>
      <c r="AH662" s="83"/>
      <c r="AI662" s="83"/>
      <c r="AJ662" s="98"/>
      <c r="AK662" s="83"/>
      <c r="AL662" s="83">
        <f t="shared" si="25"/>
        <v>0</v>
      </c>
      <c r="AM662" s="83"/>
      <c r="AN662" s="83"/>
      <c r="AO662" s="83"/>
      <c r="AP662" s="45">
        <f t="shared" si="26"/>
        <v>0</v>
      </c>
      <c r="AQ662" s="83"/>
      <c r="AR662" s="83"/>
      <c r="AS662" s="45">
        <f t="shared" si="27"/>
        <v>0</v>
      </c>
      <c r="AT662" s="90"/>
      <c r="AU662" s="90"/>
      <c r="AV662" s="90"/>
      <c r="AW662" s="90"/>
      <c r="AX662" s="90"/>
      <c r="AY662" s="83">
        <v>0</v>
      </c>
      <c r="AZ662" s="90"/>
      <c r="BA662" s="90"/>
      <c r="BB662" s="83">
        <v>0</v>
      </c>
      <c r="BC662" s="90"/>
      <c r="BD662" s="90"/>
      <c r="BE662" s="83">
        <v>0</v>
      </c>
      <c r="BF662" s="90"/>
      <c r="BG662" s="83">
        <v>0</v>
      </c>
      <c r="BH662" s="90"/>
      <c r="BI662" s="83">
        <v>0</v>
      </c>
      <c r="BJ662" s="80"/>
    </row>
    <row r="663" spans="1:62">
      <c r="A663" s="75"/>
      <c r="B663" s="75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46" t="s">
        <v>397</v>
      </c>
      <c r="AE663" s="46" t="s">
        <v>397</v>
      </c>
      <c r="AF663" s="80"/>
      <c r="AG663" s="83"/>
      <c r="AH663" s="83"/>
      <c r="AI663" s="83"/>
      <c r="AJ663" s="98"/>
      <c r="AK663" s="83"/>
      <c r="AL663" s="83">
        <f t="shared" si="25"/>
        <v>0</v>
      </c>
      <c r="AM663" s="83"/>
      <c r="AN663" s="83"/>
      <c r="AO663" s="83"/>
      <c r="AP663" s="45">
        <f t="shared" si="26"/>
        <v>0</v>
      </c>
      <c r="AQ663" s="83"/>
      <c r="AR663" s="83"/>
      <c r="AS663" s="45">
        <f t="shared" si="27"/>
        <v>0</v>
      </c>
      <c r="AT663" s="90"/>
      <c r="AU663" s="90"/>
      <c r="AV663" s="90"/>
      <c r="AW663" s="90"/>
      <c r="AX663" s="90"/>
      <c r="AY663" s="83">
        <v>0</v>
      </c>
      <c r="AZ663" s="90"/>
      <c r="BA663" s="90"/>
      <c r="BB663" s="83">
        <v>0</v>
      </c>
      <c r="BC663" s="90"/>
      <c r="BD663" s="90"/>
      <c r="BE663" s="83">
        <v>0</v>
      </c>
      <c r="BF663" s="90"/>
      <c r="BG663" s="83">
        <v>0</v>
      </c>
      <c r="BH663" s="90"/>
      <c r="BI663" s="83">
        <v>0</v>
      </c>
      <c r="BJ663" s="80"/>
    </row>
    <row r="664" spans="1:62" ht="36">
      <c r="A664" s="75"/>
      <c r="B664" s="75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9" t="s">
        <v>87</v>
      </c>
      <c r="AE664" s="79" t="s">
        <v>87</v>
      </c>
      <c r="AF664" s="80"/>
      <c r="AG664" s="83"/>
      <c r="AH664" s="83"/>
      <c r="AI664" s="83"/>
      <c r="AJ664" s="98"/>
      <c r="AK664" s="83"/>
      <c r="AL664" s="83">
        <f t="shared" si="25"/>
        <v>0</v>
      </c>
      <c r="AM664" s="83"/>
      <c r="AN664" s="83"/>
      <c r="AO664" s="83"/>
      <c r="AP664" s="45">
        <f t="shared" si="26"/>
        <v>0</v>
      </c>
      <c r="AQ664" s="83"/>
      <c r="AR664" s="83"/>
      <c r="AS664" s="45">
        <f t="shared" si="27"/>
        <v>0</v>
      </c>
      <c r="AT664" s="90"/>
      <c r="AU664" s="90"/>
      <c r="AV664" s="90"/>
      <c r="AW664" s="90"/>
      <c r="AX664" s="90"/>
      <c r="AY664" s="83">
        <v>0</v>
      </c>
      <c r="AZ664" s="90"/>
      <c r="BA664" s="90"/>
      <c r="BB664" s="83">
        <v>0</v>
      </c>
      <c r="BC664" s="90"/>
      <c r="BD664" s="90"/>
      <c r="BE664" s="83">
        <v>0</v>
      </c>
      <c r="BF664" s="90"/>
      <c r="BG664" s="83">
        <v>0</v>
      </c>
      <c r="BH664" s="90"/>
      <c r="BI664" s="83">
        <v>0</v>
      </c>
      <c r="BJ664" s="80"/>
    </row>
    <row r="665" spans="1:62" ht="51.75">
      <c r="A665" s="75"/>
      <c r="B665" s="75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138" t="s">
        <v>537</v>
      </c>
      <c r="AE665" s="44" t="s">
        <v>537</v>
      </c>
      <c r="AF665" s="80"/>
      <c r="AG665" s="83"/>
      <c r="AH665" s="83"/>
      <c r="AI665" s="83"/>
      <c r="AJ665" s="98"/>
      <c r="AK665" s="83"/>
      <c r="AL665" s="83">
        <f t="shared" si="25"/>
        <v>0</v>
      </c>
      <c r="AM665" s="83"/>
      <c r="AN665" s="83"/>
      <c r="AO665" s="83"/>
      <c r="AP665" s="45">
        <f t="shared" si="26"/>
        <v>0</v>
      </c>
      <c r="AQ665" s="83"/>
      <c r="AR665" s="83"/>
      <c r="AS665" s="45">
        <f t="shared" si="27"/>
        <v>0</v>
      </c>
      <c r="AT665" s="90"/>
      <c r="AU665" s="90"/>
      <c r="AV665" s="90"/>
      <c r="AW665" s="90"/>
      <c r="AX665" s="90"/>
      <c r="AY665" s="83">
        <v>0</v>
      </c>
      <c r="AZ665" s="90"/>
      <c r="BA665" s="90"/>
      <c r="BB665" s="83">
        <v>0</v>
      </c>
      <c r="BC665" s="90"/>
      <c r="BD665" s="90"/>
      <c r="BE665" s="83">
        <v>0</v>
      </c>
      <c r="BF665" s="90"/>
      <c r="BG665" s="83">
        <v>0</v>
      </c>
      <c r="BH665" s="90"/>
      <c r="BI665" s="83">
        <v>0</v>
      </c>
      <c r="BJ665" s="80"/>
    </row>
    <row r="666" spans="1:62" ht="45.75">
      <c r="A666" s="75"/>
      <c r="B666" s="75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133" t="s">
        <v>105</v>
      </c>
      <c r="AE666" s="46" t="s">
        <v>20</v>
      </c>
      <c r="AF666" s="80"/>
      <c r="AG666" s="83"/>
      <c r="AH666" s="83"/>
      <c r="AI666" s="83"/>
      <c r="AJ666" s="98"/>
      <c r="AK666" s="83"/>
      <c r="AL666" s="83">
        <f t="shared" si="25"/>
        <v>0</v>
      </c>
      <c r="AM666" s="83"/>
      <c r="AN666" s="83"/>
      <c r="AO666" s="83"/>
      <c r="AP666" s="45">
        <f t="shared" si="26"/>
        <v>0</v>
      </c>
      <c r="AQ666" s="83"/>
      <c r="AR666" s="83"/>
      <c r="AS666" s="45">
        <f t="shared" si="27"/>
        <v>0</v>
      </c>
      <c r="AT666" s="90"/>
      <c r="AU666" s="90"/>
      <c r="AV666" s="90"/>
      <c r="AW666" s="90"/>
      <c r="AX666" s="90"/>
      <c r="AY666" s="83">
        <v>0</v>
      </c>
      <c r="AZ666" s="90"/>
      <c r="BA666" s="90"/>
      <c r="BB666" s="83">
        <v>0</v>
      </c>
      <c r="BC666" s="90"/>
      <c r="BD666" s="90"/>
      <c r="BE666" s="83">
        <v>0</v>
      </c>
      <c r="BF666" s="90"/>
      <c r="BG666" s="83">
        <v>0</v>
      </c>
      <c r="BH666" s="90"/>
      <c r="BI666" s="83">
        <v>0</v>
      </c>
      <c r="BJ666" s="80"/>
    </row>
    <row r="667" spans="1:62" ht="90.75">
      <c r="A667" s="75"/>
      <c r="B667" s="75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136" t="s">
        <v>488</v>
      </c>
      <c r="AE667" s="46" t="s">
        <v>20</v>
      </c>
      <c r="AF667" s="80"/>
      <c r="AG667" s="83"/>
      <c r="AH667" s="83"/>
      <c r="AI667" s="83"/>
      <c r="AJ667" s="98"/>
      <c r="AK667" s="83"/>
      <c r="AL667" s="83">
        <f t="shared" si="25"/>
        <v>0</v>
      </c>
      <c r="AM667" s="83"/>
      <c r="AN667" s="83"/>
      <c r="AO667" s="83"/>
      <c r="AP667" s="45">
        <f t="shared" si="26"/>
        <v>0</v>
      </c>
      <c r="AQ667" s="83"/>
      <c r="AR667" s="83"/>
      <c r="AS667" s="45">
        <f t="shared" si="27"/>
        <v>0</v>
      </c>
      <c r="AT667" s="90"/>
      <c r="AU667" s="90"/>
      <c r="AV667" s="90"/>
      <c r="AW667" s="90"/>
      <c r="AX667" s="90"/>
      <c r="AY667" s="83">
        <v>0</v>
      </c>
      <c r="AZ667" s="90"/>
      <c r="BA667" s="90"/>
      <c r="BB667" s="83">
        <v>0</v>
      </c>
      <c r="BC667" s="90"/>
      <c r="BD667" s="90"/>
      <c r="BE667" s="83">
        <v>0</v>
      </c>
      <c r="BF667" s="90"/>
      <c r="BG667" s="83">
        <v>0</v>
      </c>
      <c r="BH667" s="90"/>
      <c r="BI667" s="83">
        <v>0</v>
      </c>
      <c r="BJ667" s="80"/>
    </row>
    <row r="668" spans="1:62" ht="57">
      <c r="A668" s="75"/>
      <c r="B668" s="75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134" t="s">
        <v>309</v>
      </c>
      <c r="AE668" s="44" t="s">
        <v>309</v>
      </c>
      <c r="AF668" s="80"/>
      <c r="AG668" s="83">
        <v>0</v>
      </c>
      <c r="AH668" s="83">
        <v>0</v>
      </c>
      <c r="AI668" s="83">
        <v>0</v>
      </c>
      <c r="AJ668" s="98">
        <v>0</v>
      </c>
      <c r="AK668" s="83"/>
      <c r="AL668" s="83">
        <f t="shared" si="25"/>
        <v>0</v>
      </c>
      <c r="AM668" s="83"/>
      <c r="AN668" s="83">
        <v>0</v>
      </c>
      <c r="AO668" s="83"/>
      <c r="AP668" s="45">
        <f t="shared" si="26"/>
        <v>0</v>
      </c>
      <c r="AQ668" s="83"/>
      <c r="AR668" s="83"/>
      <c r="AS668" s="45">
        <f t="shared" si="27"/>
        <v>0</v>
      </c>
      <c r="AT668" s="90"/>
      <c r="AU668" s="90"/>
      <c r="AV668" s="90"/>
      <c r="AW668" s="90"/>
      <c r="AX668" s="90"/>
      <c r="AY668" s="83">
        <v>0</v>
      </c>
      <c r="AZ668" s="90"/>
      <c r="BA668" s="90"/>
      <c r="BB668" s="83">
        <v>0</v>
      </c>
      <c r="BC668" s="90"/>
      <c r="BD668" s="90"/>
      <c r="BE668" s="83">
        <v>0</v>
      </c>
      <c r="BF668" s="90"/>
      <c r="BG668" s="83">
        <v>0</v>
      </c>
      <c r="BH668" s="90"/>
      <c r="BI668" s="83">
        <v>0</v>
      </c>
      <c r="BJ668" s="80"/>
    </row>
    <row r="669" spans="1:62" ht="113.25">
      <c r="A669" s="75"/>
      <c r="B669" s="75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133" t="s">
        <v>60</v>
      </c>
      <c r="AE669" s="46" t="s">
        <v>20</v>
      </c>
      <c r="AF669" s="80"/>
      <c r="AG669" s="83"/>
      <c r="AH669" s="83"/>
      <c r="AI669" s="83"/>
      <c r="AJ669" s="98"/>
      <c r="AK669" s="83"/>
      <c r="AL669" s="83">
        <f t="shared" si="25"/>
        <v>0</v>
      </c>
      <c r="AM669" s="83"/>
      <c r="AN669" s="83"/>
      <c r="AO669" s="83"/>
      <c r="AP669" s="45">
        <f t="shared" si="26"/>
        <v>0</v>
      </c>
      <c r="AQ669" s="83"/>
      <c r="AR669" s="83"/>
      <c r="AS669" s="45">
        <f t="shared" si="27"/>
        <v>0</v>
      </c>
      <c r="AT669" s="90"/>
      <c r="AU669" s="90"/>
      <c r="AV669" s="90"/>
      <c r="AW669" s="90"/>
      <c r="AX669" s="90"/>
      <c r="AY669" s="83">
        <v>0</v>
      </c>
      <c r="AZ669" s="90"/>
      <c r="BA669" s="90"/>
      <c r="BB669" s="83">
        <v>0</v>
      </c>
      <c r="BC669" s="90"/>
      <c r="BD669" s="90"/>
      <c r="BE669" s="83">
        <v>0</v>
      </c>
      <c r="BF669" s="90"/>
      <c r="BG669" s="83">
        <v>0</v>
      </c>
      <c r="BH669" s="90"/>
      <c r="BI669" s="83">
        <v>0</v>
      </c>
      <c r="BJ669" s="80"/>
    </row>
    <row r="670" spans="1:62" ht="36">
      <c r="A670" s="75"/>
      <c r="B670" s="75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9" t="s">
        <v>87</v>
      </c>
      <c r="AE670" s="79" t="s">
        <v>87</v>
      </c>
      <c r="AF670" s="80"/>
      <c r="AG670" s="83"/>
      <c r="AH670" s="83"/>
      <c r="AI670" s="83"/>
      <c r="AJ670" s="98"/>
      <c r="AK670" s="83"/>
      <c r="AL670" s="83">
        <f t="shared" si="25"/>
        <v>0</v>
      </c>
      <c r="AM670" s="83"/>
      <c r="AN670" s="83"/>
      <c r="AO670" s="83"/>
      <c r="AP670" s="45">
        <f t="shared" si="26"/>
        <v>0</v>
      </c>
      <c r="AQ670" s="83"/>
      <c r="AR670" s="83"/>
      <c r="AS670" s="45">
        <f t="shared" si="27"/>
        <v>0</v>
      </c>
      <c r="AT670" s="90"/>
      <c r="AU670" s="90"/>
      <c r="AV670" s="90"/>
      <c r="AW670" s="90"/>
      <c r="AX670" s="90"/>
      <c r="AY670" s="83">
        <v>0</v>
      </c>
      <c r="AZ670" s="90"/>
      <c r="BA670" s="90"/>
      <c r="BB670" s="83">
        <v>0</v>
      </c>
      <c r="BC670" s="90"/>
      <c r="BD670" s="90"/>
      <c r="BE670" s="83">
        <v>0</v>
      </c>
      <c r="BF670" s="90"/>
      <c r="BG670" s="83">
        <v>0</v>
      </c>
      <c r="BH670" s="90"/>
      <c r="BI670" s="83">
        <v>0</v>
      </c>
      <c r="BJ670" s="80"/>
    </row>
    <row r="671" spans="1:62">
      <c r="A671" s="75"/>
      <c r="B671" s="75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46" t="s">
        <v>397</v>
      </c>
      <c r="AE671" s="46" t="s">
        <v>397</v>
      </c>
      <c r="AF671" s="80"/>
      <c r="AG671" s="83"/>
      <c r="AH671" s="83"/>
      <c r="AI671" s="83"/>
      <c r="AJ671" s="98"/>
      <c r="AK671" s="83"/>
      <c r="AL671" s="83">
        <f t="shared" si="25"/>
        <v>0</v>
      </c>
      <c r="AM671" s="83"/>
      <c r="AN671" s="83"/>
      <c r="AO671" s="83"/>
      <c r="AP671" s="45">
        <f t="shared" si="26"/>
        <v>0</v>
      </c>
      <c r="AQ671" s="83"/>
      <c r="AR671" s="83"/>
      <c r="AS671" s="45">
        <f t="shared" si="27"/>
        <v>0</v>
      </c>
      <c r="AT671" s="90"/>
      <c r="AU671" s="90"/>
      <c r="AV671" s="90"/>
      <c r="AW671" s="90"/>
      <c r="AX671" s="90"/>
      <c r="AY671" s="83">
        <v>0</v>
      </c>
      <c r="AZ671" s="90"/>
      <c r="BA671" s="90"/>
      <c r="BB671" s="83">
        <v>0</v>
      </c>
      <c r="BC671" s="90"/>
      <c r="BD671" s="90"/>
      <c r="BE671" s="83">
        <v>0</v>
      </c>
      <c r="BF671" s="90"/>
      <c r="BG671" s="83">
        <v>0</v>
      </c>
      <c r="BH671" s="90"/>
      <c r="BI671" s="83">
        <v>0</v>
      </c>
      <c r="BJ671" s="80"/>
    </row>
    <row r="672" spans="1:62" ht="36">
      <c r="A672" s="75"/>
      <c r="B672" s="75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9" t="s">
        <v>87</v>
      </c>
      <c r="AE672" s="79" t="s">
        <v>87</v>
      </c>
      <c r="AF672" s="80"/>
      <c r="AG672" s="83"/>
      <c r="AH672" s="83"/>
      <c r="AI672" s="83"/>
      <c r="AJ672" s="98"/>
      <c r="AK672" s="83"/>
      <c r="AL672" s="83">
        <f t="shared" si="25"/>
        <v>0</v>
      </c>
      <c r="AM672" s="83"/>
      <c r="AN672" s="83"/>
      <c r="AO672" s="83"/>
      <c r="AP672" s="45">
        <f t="shared" si="26"/>
        <v>0</v>
      </c>
      <c r="AQ672" s="83"/>
      <c r="AR672" s="83"/>
      <c r="AS672" s="45">
        <f t="shared" si="27"/>
        <v>0</v>
      </c>
      <c r="AT672" s="90"/>
      <c r="AU672" s="90"/>
      <c r="AV672" s="90"/>
      <c r="AW672" s="90"/>
      <c r="AX672" s="90"/>
      <c r="AY672" s="83">
        <v>0</v>
      </c>
      <c r="AZ672" s="90"/>
      <c r="BA672" s="90"/>
      <c r="BB672" s="83">
        <v>0</v>
      </c>
      <c r="BC672" s="90"/>
      <c r="BD672" s="90"/>
      <c r="BE672" s="83">
        <v>0</v>
      </c>
      <c r="BF672" s="90"/>
      <c r="BG672" s="83">
        <v>0</v>
      </c>
      <c r="BH672" s="90"/>
      <c r="BI672" s="83">
        <v>0</v>
      </c>
      <c r="BJ672" s="80"/>
    </row>
    <row r="673" spans="1:62" ht="51.75">
      <c r="A673" s="75"/>
      <c r="B673" s="75"/>
      <c r="C673" s="76">
        <v>0</v>
      </c>
      <c r="D673" s="76">
        <v>7</v>
      </c>
      <c r="E673" s="76">
        <v>5</v>
      </c>
      <c r="F673" s="76">
        <v>0</v>
      </c>
      <c r="G673" s="76">
        <v>7</v>
      </c>
      <c r="H673" s="76">
        <v>0</v>
      </c>
      <c r="I673" s="76">
        <v>9</v>
      </c>
      <c r="J673" s="76">
        <v>0</v>
      </c>
      <c r="K673" s="76">
        <v>2</v>
      </c>
      <c r="L673" s="85" t="s">
        <v>185</v>
      </c>
      <c r="M673" s="76">
        <v>1</v>
      </c>
      <c r="N673" s="76">
        <v>0</v>
      </c>
      <c r="O673" s="76">
        <v>0</v>
      </c>
      <c r="P673" s="76">
        <v>0</v>
      </c>
      <c r="Q673" s="76">
        <v>2</v>
      </c>
      <c r="R673" s="76">
        <v>4</v>
      </c>
      <c r="S673" s="76">
        <v>4</v>
      </c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134" t="s">
        <v>310</v>
      </c>
      <c r="AE673" s="44" t="s">
        <v>310</v>
      </c>
      <c r="AF673" s="80"/>
      <c r="AG673" s="83">
        <v>709.4</v>
      </c>
      <c r="AH673" s="83">
        <v>805</v>
      </c>
      <c r="AI673" s="83">
        <v>805</v>
      </c>
      <c r="AJ673" s="98">
        <v>805</v>
      </c>
      <c r="AK673" s="83"/>
      <c r="AL673" s="83">
        <f t="shared" si="25"/>
        <v>805</v>
      </c>
      <c r="AM673" s="83"/>
      <c r="AN673" s="83">
        <v>0</v>
      </c>
      <c r="AO673" s="83"/>
      <c r="AP673" s="45">
        <f t="shared" si="26"/>
        <v>0</v>
      </c>
      <c r="AQ673" s="83"/>
      <c r="AR673" s="83"/>
      <c r="AS673" s="45">
        <f t="shared" si="27"/>
        <v>805</v>
      </c>
      <c r="AT673" s="90"/>
      <c r="AU673" s="90"/>
      <c r="AV673" s="90"/>
      <c r="AW673" s="90"/>
      <c r="AX673" s="90"/>
      <c r="AY673" s="83">
        <v>805</v>
      </c>
      <c r="AZ673" s="90"/>
      <c r="BA673" s="90"/>
      <c r="BB673" s="83">
        <v>805</v>
      </c>
      <c r="BC673" s="90"/>
      <c r="BD673" s="90"/>
      <c r="BE673" s="83">
        <v>805</v>
      </c>
      <c r="BF673" s="90"/>
      <c r="BG673" s="83">
        <v>805</v>
      </c>
      <c r="BH673" s="90"/>
      <c r="BI673" s="83">
        <v>805</v>
      </c>
      <c r="BJ673" s="80"/>
    </row>
    <row r="674" spans="1:62" ht="34.5">
      <c r="A674" s="75"/>
      <c r="B674" s="75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139" t="s">
        <v>61</v>
      </c>
      <c r="AE674" s="46" t="s">
        <v>20</v>
      </c>
      <c r="AF674" s="80"/>
      <c r="AG674" s="83"/>
      <c r="AH674" s="83"/>
      <c r="AI674" s="83"/>
      <c r="AJ674" s="98"/>
      <c r="AK674" s="83"/>
      <c r="AL674" s="83">
        <f t="shared" si="25"/>
        <v>0</v>
      </c>
      <c r="AM674" s="83"/>
      <c r="AN674" s="83"/>
      <c r="AO674" s="83"/>
      <c r="AP674" s="45">
        <f t="shared" si="26"/>
        <v>0</v>
      </c>
      <c r="AQ674" s="83"/>
      <c r="AR674" s="83"/>
      <c r="AS674" s="45">
        <f t="shared" si="27"/>
        <v>0</v>
      </c>
      <c r="AT674" s="90"/>
      <c r="AU674" s="90"/>
      <c r="AV674" s="90"/>
      <c r="AW674" s="90"/>
      <c r="AX674" s="90"/>
      <c r="AY674" s="83">
        <v>0</v>
      </c>
      <c r="AZ674" s="90"/>
      <c r="BA674" s="90"/>
      <c r="BB674" s="83">
        <v>0</v>
      </c>
      <c r="BC674" s="90"/>
      <c r="BD674" s="90"/>
      <c r="BE674" s="83">
        <v>0</v>
      </c>
      <c r="BF674" s="90"/>
      <c r="BG674" s="83">
        <v>0</v>
      </c>
      <c r="BH674" s="90"/>
      <c r="BI674" s="83">
        <v>0</v>
      </c>
      <c r="BJ674" s="80"/>
    </row>
    <row r="675" spans="1:62" ht="36">
      <c r="A675" s="75"/>
      <c r="B675" s="75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9" t="s">
        <v>87</v>
      </c>
      <c r="AE675" s="79" t="s">
        <v>87</v>
      </c>
      <c r="AF675" s="80"/>
      <c r="AG675" s="83"/>
      <c r="AH675" s="83"/>
      <c r="AI675" s="83"/>
      <c r="AJ675" s="98"/>
      <c r="AK675" s="83"/>
      <c r="AL675" s="83">
        <f t="shared" si="25"/>
        <v>0</v>
      </c>
      <c r="AM675" s="83"/>
      <c r="AN675" s="83"/>
      <c r="AO675" s="83"/>
      <c r="AP675" s="45">
        <f t="shared" si="26"/>
        <v>0</v>
      </c>
      <c r="AQ675" s="83"/>
      <c r="AR675" s="83"/>
      <c r="AS675" s="45">
        <f t="shared" si="27"/>
        <v>0</v>
      </c>
      <c r="AT675" s="90"/>
      <c r="AU675" s="90"/>
      <c r="AV675" s="90"/>
      <c r="AW675" s="90"/>
      <c r="AX675" s="90"/>
      <c r="AY675" s="83">
        <v>0</v>
      </c>
      <c r="AZ675" s="90"/>
      <c r="BA675" s="90"/>
      <c r="BB675" s="83">
        <v>0</v>
      </c>
      <c r="BC675" s="90"/>
      <c r="BD675" s="90"/>
      <c r="BE675" s="83">
        <v>0</v>
      </c>
      <c r="BF675" s="90"/>
      <c r="BG675" s="83">
        <v>0</v>
      </c>
      <c r="BH675" s="90"/>
      <c r="BI675" s="83">
        <v>0</v>
      </c>
      <c r="BJ675" s="80"/>
    </row>
    <row r="676" spans="1:62" ht="68.25">
      <c r="A676" s="75"/>
      <c r="B676" s="75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139" t="s">
        <v>62</v>
      </c>
      <c r="AE676" s="46" t="s">
        <v>397</v>
      </c>
      <c r="AF676" s="80"/>
      <c r="AG676" s="83"/>
      <c r="AH676" s="83"/>
      <c r="AI676" s="83"/>
      <c r="AJ676" s="98"/>
      <c r="AK676" s="83"/>
      <c r="AL676" s="83">
        <f t="shared" si="25"/>
        <v>0</v>
      </c>
      <c r="AM676" s="83"/>
      <c r="AN676" s="83"/>
      <c r="AO676" s="83"/>
      <c r="AP676" s="45">
        <f t="shared" si="26"/>
        <v>0</v>
      </c>
      <c r="AQ676" s="83"/>
      <c r="AR676" s="83"/>
      <c r="AS676" s="45">
        <f t="shared" si="27"/>
        <v>0</v>
      </c>
      <c r="AT676" s="90"/>
      <c r="AU676" s="90"/>
      <c r="AV676" s="90"/>
      <c r="AW676" s="90"/>
      <c r="AX676" s="90"/>
      <c r="AY676" s="83">
        <v>0</v>
      </c>
      <c r="AZ676" s="90"/>
      <c r="BA676" s="90"/>
      <c r="BB676" s="83">
        <v>0</v>
      </c>
      <c r="BC676" s="90"/>
      <c r="BD676" s="90"/>
      <c r="BE676" s="83">
        <v>0</v>
      </c>
      <c r="BF676" s="90"/>
      <c r="BG676" s="83">
        <v>0</v>
      </c>
      <c r="BH676" s="90"/>
      <c r="BI676" s="83">
        <v>0</v>
      </c>
      <c r="BJ676" s="80"/>
    </row>
    <row r="677" spans="1:62" ht="36">
      <c r="A677" s="75"/>
      <c r="B677" s="75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9" t="s">
        <v>87</v>
      </c>
      <c r="AE677" s="79" t="s">
        <v>87</v>
      </c>
      <c r="AF677" s="80"/>
      <c r="AG677" s="83"/>
      <c r="AH677" s="83"/>
      <c r="AI677" s="83"/>
      <c r="AJ677" s="98"/>
      <c r="AK677" s="83"/>
      <c r="AL677" s="83">
        <f t="shared" si="25"/>
        <v>0</v>
      </c>
      <c r="AM677" s="83"/>
      <c r="AN677" s="83"/>
      <c r="AO677" s="83"/>
      <c r="AP677" s="45">
        <f t="shared" si="26"/>
        <v>0</v>
      </c>
      <c r="AQ677" s="83"/>
      <c r="AR677" s="83"/>
      <c r="AS677" s="45">
        <f t="shared" si="27"/>
        <v>0</v>
      </c>
      <c r="AT677" s="90"/>
      <c r="AU677" s="90"/>
      <c r="AV677" s="90"/>
      <c r="AW677" s="90"/>
      <c r="AX677" s="90"/>
      <c r="AY677" s="83">
        <v>0</v>
      </c>
      <c r="AZ677" s="90"/>
      <c r="BA677" s="90"/>
      <c r="BB677" s="83">
        <v>0</v>
      </c>
      <c r="BC677" s="90"/>
      <c r="BD677" s="90"/>
      <c r="BE677" s="83">
        <v>0</v>
      </c>
      <c r="BF677" s="90"/>
      <c r="BG677" s="83">
        <v>0</v>
      </c>
      <c r="BH677" s="90"/>
      <c r="BI677" s="83">
        <v>0</v>
      </c>
      <c r="BJ677" s="80"/>
    </row>
    <row r="678" spans="1:62" ht="57">
      <c r="A678" s="75"/>
      <c r="B678" s="75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133" t="s">
        <v>142</v>
      </c>
      <c r="AE678" s="79"/>
      <c r="AF678" s="80"/>
      <c r="AG678" s="83"/>
      <c r="AH678" s="83"/>
      <c r="AI678" s="83"/>
      <c r="AJ678" s="98"/>
      <c r="AK678" s="83"/>
      <c r="AL678" s="83"/>
      <c r="AM678" s="83"/>
      <c r="AN678" s="83"/>
      <c r="AO678" s="83"/>
      <c r="AP678" s="45"/>
      <c r="AQ678" s="83"/>
      <c r="AR678" s="83"/>
      <c r="AS678" s="45"/>
      <c r="AT678" s="90"/>
      <c r="AU678" s="90"/>
      <c r="AV678" s="90"/>
      <c r="AW678" s="90"/>
      <c r="AX678" s="90"/>
      <c r="AY678" s="83"/>
      <c r="AZ678" s="90"/>
      <c r="BA678" s="90"/>
      <c r="BB678" s="83"/>
      <c r="BC678" s="90"/>
      <c r="BD678" s="90"/>
      <c r="BE678" s="83"/>
      <c r="BF678" s="90"/>
      <c r="BG678" s="83"/>
      <c r="BH678" s="90"/>
      <c r="BI678" s="83"/>
      <c r="BJ678" s="80"/>
    </row>
    <row r="679" spans="1:62" ht="36">
      <c r="A679" s="75"/>
      <c r="B679" s="75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9" t="s">
        <v>87</v>
      </c>
      <c r="AE679" s="79"/>
      <c r="AF679" s="80"/>
      <c r="AG679" s="83"/>
      <c r="AH679" s="83"/>
      <c r="AI679" s="83"/>
      <c r="AJ679" s="98"/>
      <c r="AK679" s="83"/>
      <c r="AL679" s="83"/>
      <c r="AM679" s="83"/>
      <c r="AN679" s="83"/>
      <c r="AO679" s="83"/>
      <c r="AP679" s="45"/>
      <c r="AQ679" s="83"/>
      <c r="AR679" s="83"/>
      <c r="AS679" s="45"/>
      <c r="AT679" s="90"/>
      <c r="AU679" s="90"/>
      <c r="AV679" s="90"/>
      <c r="AW679" s="90"/>
      <c r="AX679" s="90"/>
      <c r="AY679" s="83"/>
      <c r="AZ679" s="90"/>
      <c r="BA679" s="90"/>
      <c r="BB679" s="83"/>
      <c r="BC679" s="90"/>
      <c r="BD679" s="90"/>
      <c r="BE679" s="83"/>
      <c r="BF679" s="90"/>
      <c r="BG679" s="83"/>
      <c r="BH679" s="90"/>
      <c r="BI679" s="83"/>
      <c r="BJ679" s="80"/>
    </row>
    <row r="680" spans="1:62" ht="24">
      <c r="A680" s="75"/>
      <c r="B680" s="75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56" t="s">
        <v>311</v>
      </c>
      <c r="AE680" s="56" t="s">
        <v>311</v>
      </c>
      <c r="AF680" s="80"/>
      <c r="AG680" s="83"/>
      <c r="AH680" s="83"/>
      <c r="AI680" s="83"/>
      <c r="AJ680" s="98"/>
      <c r="AK680" s="83"/>
      <c r="AL680" s="83">
        <f t="shared" si="25"/>
        <v>0</v>
      </c>
      <c r="AM680" s="83"/>
      <c r="AN680" s="83"/>
      <c r="AO680" s="83"/>
      <c r="AP680" s="45">
        <f t="shared" si="26"/>
        <v>0</v>
      </c>
      <c r="AQ680" s="83"/>
      <c r="AR680" s="83"/>
      <c r="AS680" s="45">
        <f t="shared" si="27"/>
        <v>0</v>
      </c>
      <c r="AT680" s="90"/>
      <c r="AU680" s="90"/>
      <c r="AV680" s="90"/>
      <c r="AW680" s="90"/>
      <c r="AX680" s="90"/>
      <c r="AY680" s="83">
        <v>0</v>
      </c>
      <c r="AZ680" s="90"/>
      <c r="BA680" s="90"/>
      <c r="BB680" s="83">
        <v>0</v>
      </c>
      <c r="BC680" s="90"/>
      <c r="BD680" s="90"/>
      <c r="BE680" s="83">
        <v>0</v>
      </c>
      <c r="BF680" s="90"/>
      <c r="BG680" s="83">
        <v>0</v>
      </c>
      <c r="BH680" s="90"/>
      <c r="BI680" s="83">
        <v>0</v>
      </c>
      <c r="BJ680" s="80"/>
    </row>
    <row r="681" spans="1:62">
      <c r="A681" s="75"/>
      <c r="B681" s="75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46" t="s">
        <v>20</v>
      </c>
      <c r="AE681" s="46" t="s">
        <v>20</v>
      </c>
      <c r="AF681" s="80"/>
      <c r="AG681" s="83"/>
      <c r="AH681" s="83"/>
      <c r="AI681" s="83"/>
      <c r="AJ681" s="98"/>
      <c r="AK681" s="83"/>
      <c r="AL681" s="83">
        <f t="shared" si="25"/>
        <v>0</v>
      </c>
      <c r="AM681" s="83"/>
      <c r="AN681" s="83"/>
      <c r="AO681" s="83"/>
      <c r="AP681" s="45">
        <f t="shared" si="26"/>
        <v>0</v>
      </c>
      <c r="AQ681" s="83"/>
      <c r="AR681" s="83"/>
      <c r="AS681" s="45">
        <f t="shared" si="27"/>
        <v>0</v>
      </c>
      <c r="AT681" s="90"/>
      <c r="AU681" s="90"/>
      <c r="AV681" s="90"/>
      <c r="AW681" s="90"/>
      <c r="AX681" s="90"/>
      <c r="AY681" s="83">
        <v>0</v>
      </c>
      <c r="AZ681" s="90"/>
      <c r="BA681" s="90"/>
      <c r="BB681" s="83">
        <v>0</v>
      </c>
      <c r="BC681" s="90"/>
      <c r="BD681" s="90"/>
      <c r="BE681" s="83">
        <v>0</v>
      </c>
      <c r="BF681" s="90"/>
      <c r="BG681" s="83">
        <v>0</v>
      </c>
      <c r="BH681" s="90"/>
      <c r="BI681" s="83">
        <v>0</v>
      </c>
      <c r="BJ681" s="80"/>
    </row>
    <row r="682" spans="1:62">
      <c r="A682" s="75"/>
      <c r="B682" s="75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46" t="s">
        <v>20</v>
      </c>
      <c r="AE682" s="46" t="s">
        <v>20</v>
      </c>
      <c r="AF682" s="80"/>
      <c r="AG682" s="83"/>
      <c r="AH682" s="83"/>
      <c r="AI682" s="83"/>
      <c r="AJ682" s="98"/>
      <c r="AK682" s="83"/>
      <c r="AL682" s="83">
        <f t="shared" si="25"/>
        <v>0</v>
      </c>
      <c r="AM682" s="83"/>
      <c r="AN682" s="83"/>
      <c r="AO682" s="83"/>
      <c r="AP682" s="45">
        <f t="shared" si="26"/>
        <v>0</v>
      </c>
      <c r="AQ682" s="83"/>
      <c r="AR682" s="83"/>
      <c r="AS682" s="45">
        <f t="shared" si="27"/>
        <v>0</v>
      </c>
      <c r="AT682" s="90"/>
      <c r="AU682" s="90"/>
      <c r="AV682" s="90"/>
      <c r="AW682" s="90"/>
      <c r="AX682" s="90"/>
      <c r="AY682" s="83">
        <v>0</v>
      </c>
      <c r="AZ682" s="90"/>
      <c r="BA682" s="90"/>
      <c r="BB682" s="83">
        <v>0</v>
      </c>
      <c r="BC682" s="90"/>
      <c r="BD682" s="90"/>
      <c r="BE682" s="83">
        <v>0</v>
      </c>
      <c r="BF682" s="90"/>
      <c r="BG682" s="83">
        <v>0</v>
      </c>
      <c r="BH682" s="90"/>
      <c r="BI682" s="83">
        <v>0</v>
      </c>
      <c r="BJ682" s="80"/>
    </row>
    <row r="683" spans="1:62" ht="39">
      <c r="A683" s="75"/>
      <c r="B683" s="75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87" t="s">
        <v>312</v>
      </c>
      <c r="AE683" s="87" t="s">
        <v>312</v>
      </c>
      <c r="AF683" s="80"/>
      <c r="AG683" s="83"/>
      <c r="AH683" s="83"/>
      <c r="AI683" s="83"/>
      <c r="AJ683" s="98"/>
      <c r="AK683" s="83"/>
      <c r="AL683" s="83">
        <f t="shared" si="25"/>
        <v>0</v>
      </c>
      <c r="AM683" s="83"/>
      <c r="AN683" s="83"/>
      <c r="AO683" s="83"/>
      <c r="AP683" s="45">
        <f t="shared" si="26"/>
        <v>0</v>
      </c>
      <c r="AQ683" s="83"/>
      <c r="AR683" s="83"/>
      <c r="AS683" s="45">
        <f t="shared" si="27"/>
        <v>0</v>
      </c>
      <c r="AT683" s="90"/>
      <c r="AU683" s="90"/>
      <c r="AV683" s="90"/>
      <c r="AW683" s="90"/>
      <c r="AX683" s="90"/>
      <c r="AY683" s="83">
        <v>0</v>
      </c>
      <c r="AZ683" s="90"/>
      <c r="BA683" s="90"/>
      <c r="BB683" s="83">
        <v>0</v>
      </c>
      <c r="BC683" s="90"/>
      <c r="BD683" s="90"/>
      <c r="BE683" s="83">
        <v>0</v>
      </c>
      <c r="BF683" s="90"/>
      <c r="BG683" s="83">
        <v>0</v>
      </c>
      <c r="BH683" s="90"/>
      <c r="BI683" s="83">
        <v>0</v>
      </c>
      <c r="BJ683" s="80"/>
    </row>
    <row r="684" spans="1:62" ht="39">
      <c r="A684" s="75"/>
      <c r="B684" s="75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87" t="s">
        <v>452</v>
      </c>
      <c r="AE684" s="87" t="s">
        <v>452</v>
      </c>
      <c r="AF684" s="80"/>
      <c r="AG684" s="83"/>
      <c r="AH684" s="83"/>
      <c r="AI684" s="83"/>
      <c r="AJ684" s="98"/>
      <c r="AK684" s="83"/>
      <c r="AL684" s="83">
        <f t="shared" si="25"/>
        <v>0</v>
      </c>
      <c r="AM684" s="83"/>
      <c r="AN684" s="83"/>
      <c r="AO684" s="83"/>
      <c r="AP684" s="45">
        <f t="shared" si="26"/>
        <v>0</v>
      </c>
      <c r="AQ684" s="83"/>
      <c r="AR684" s="83"/>
      <c r="AS684" s="45">
        <f t="shared" si="27"/>
        <v>0</v>
      </c>
      <c r="AT684" s="90"/>
      <c r="AU684" s="90"/>
      <c r="AV684" s="90"/>
      <c r="AW684" s="90"/>
      <c r="AX684" s="90"/>
      <c r="AY684" s="83">
        <v>0</v>
      </c>
      <c r="AZ684" s="90"/>
      <c r="BA684" s="90"/>
      <c r="BB684" s="83">
        <v>0</v>
      </c>
      <c r="BC684" s="90"/>
      <c r="BD684" s="90"/>
      <c r="BE684" s="83">
        <v>0</v>
      </c>
      <c r="BF684" s="90"/>
      <c r="BG684" s="83">
        <v>0</v>
      </c>
      <c r="BH684" s="90"/>
      <c r="BI684" s="83">
        <v>0</v>
      </c>
      <c r="BJ684" s="80"/>
    </row>
    <row r="685" spans="1:62" ht="39">
      <c r="A685" s="75"/>
      <c r="B685" s="75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87" t="s">
        <v>453</v>
      </c>
      <c r="AE685" s="87" t="s">
        <v>453</v>
      </c>
      <c r="AF685" s="80"/>
      <c r="AG685" s="83"/>
      <c r="AH685" s="83"/>
      <c r="AI685" s="83"/>
      <c r="AJ685" s="98"/>
      <c r="AK685" s="83"/>
      <c r="AL685" s="83">
        <f t="shared" si="25"/>
        <v>0</v>
      </c>
      <c r="AM685" s="83"/>
      <c r="AN685" s="83"/>
      <c r="AO685" s="83"/>
      <c r="AP685" s="45">
        <f t="shared" si="26"/>
        <v>0</v>
      </c>
      <c r="AQ685" s="83"/>
      <c r="AR685" s="83"/>
      <c r="AS685" s="45">
        <f t="shared" si="27"/>
        <v>0</v>
      </c>
      <c r="AT685" s="90"/>
      <c r="AU685" s="90"/>
      <c r="AV685" s="90"/>
      <c r="AW685" s="90"/>
      <c r="AX685" s="90"/>
      <c r="AY685" s="83">
        <v>0</v>
      </c>
      <c r="AZ685" s="90"/>
      <c r="BA685" s="90"/>
      <c r="BB685" s="83">
        <v>0</v>
      </c>
      <c r="BC685" s="90"/>
      <c r="BD685" s="90"/>
      <c r="BE685" s="83">
        <v>0</v>
      </c>
      <c r="BF685" s="90"/>
      <c r="BG685" s="83">
        <v>0</v>
      </c>
      <c r="BH685" s="90"/>
      <c r="BI685" s="83">
        <v>0</v>
      </c>
      <c r="BJ685" s="80"/>
    </row>
    <row r="686" spans="1:62" ht="39">
      <c r="A686" s="75"/>
      <c r="B686" s="75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87" t="s">
        <v>454</v>
      </c>
      <c r="AE686" s="87" t="s">
        <v>454</v>
      </c>
      <c r="AF686" s="80"/>
      <c r="AG686" s="83"/>
      <c r="AH686" s="83"/>
      <c r="AI686" s="83"/>
      <c r="AJ686" s="98"/>
      <c r="AK686" s="83"/>
      <c r="AL686" s="83">
        <f t="shared" si="25"/>
        <v>0</v>
      </c>
      <c r="AM686" s="83"/>
      <c r="AN686" s="83"/>
      <c r="AO686" s="83"/>
      <c r="AP686" s="45">
        <f t="shared" si="26"/>
        <v>0</v>
      </c>
      <c r="AQ686" s="83"/>
      <c r="AR686" s="83"/>
      <c r="AS686" s="45">
        <f t="shared" si="27"/>
        <v>0</v>
      </c>
      <c r="AT686" s="90"/>
      <c r="AU686" s="90"/>
      <c r="AV686" s="90"/>
      <c r="AW686" s="90"/>
      <c r="AX686" s="90"/>
      <c r="AY686" s="83">
        <v>0</v>
      </c>
      <c r="AZ686" s="90"/>
      <c r="BA686" s="90"/>
      <c r="BB686" s="83">
        <v>0</v>
      </c>
      <c r="BC686" s="90"/>
      <c r="BD686" s="90"/>
      <c r="BE686" s="83">
        <v>0</v>
      </c>
      <c r="BF686" s="90"/>
      <c r="BG686" s="83">
        <v>0</v>
      </c>
      <c r="BH686" s="90"/>
      <c r="BI686" s="83">
        <v>0</v>
      </c>
      <c r="BJ686" s="80"/>
    </row>
    <row r="687" spans="1:62" ht="39">
      <c r="A687" s="75"/>
      <c r="B687" s="75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87" t="s">
        <v>454</v>
      </c>
      <c r="AE687" s="87" t="s">
        <v>454</v>
      </c>
      <c r="AF687" s="80"/>
      <c r="AG687" s="83"/>
      <c r="AH687" s="83"/>
      <c r="AI687" s="83"/>
      <c r="AJ687" s="98"/>
      <c r="AK687" s="83"/>
      <c r="AL687" s="83">
        <f t="shared" si="25"/>
        <v>0</v>
      </c>
      <c r="AM687" s="83"/>
      <c r="AN687" s="83"/>
      <c r="AO687" s="83"/>
      <c r="AP687" s="45">
        <f t="shared" si="26"/>
        <v>0</v>
      </c>
      <c r="AQ687" s="83"/>
      <c r="AR687" s="83"/>
      <c r="AS687" s="45">
        <f t="shared" si="27"/>
        <v>0</v>
      </c>
      <c r="AT687" s="90"/>
      <c r="AU687" s="90"/>
      <c r="AV687" s="90"/>
      <c r="AW687" s="90"/>
      <c r="AX687" s="90"/>
      <c r="AY687" s="83">
        <v>0</v>
      </c>
      <c r="AZ687" s="90"/>
      <c r="BA687" s="90"/>
      <c r="BB687" s="83">
        <v>0</v>
      </c>
      <c r="BC687" s="90"/>
      <c r="BD687" s="90"/>
      <c r="BE687" s="83">
        <v>0</v>
      </c>
      <c r="BF687" s="90"/>
      <c r="BG687" s="83">
        <v>0</v>
      </c>
      <c r="BH687" s="90"/>
      <c r="BI687" s="83">
        <v>0</v>
      </c>
      <c r="BJ687" s="80"/>
    </row>
    <row r="688" spans="1:62">
      <c r="A688" s="75"/>
      <c r="B688" s="75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140" t="s">
        <v>143</v>
      </c>
      <c r="AE688" s="56" t="s">
        <v>455</v>
      </c>
      <c r="AF688" s="80"/>
      <c r="AG688" s="81"/>
      <c r="AH688" s="81"/>
      <c r="AI688" s="81"/>
      <c r="AJ688" s="97"/>
      <c r="AK688" s="82"/>
      <c r="AL688" s="82">
        <f t="shared" si="25"/>
        <v>0</v>
      </c>
      <c r="AM688" s="82"/>
      <c r="AN688" s="82"/>
      <c r="AO688" s="82"/>
      <c r="AP688" s="45">
        <f t="shared" si="26"/>
        <v>0</v>
      </c>
      <c r="AQ688" s="82"/>
      <c r="AR688" s="82"/>
      <c r="AS688" s="45">
        <f t="shared" si="27"/>
        <v>0</v>
      </c>
      <c r="AT688" s="90"/>
      <c r="AU688" s="90"/>
      <c r="AV688" s="90"/>
      <c r="AW688" s="90"/>
      <c r="AX688" s="90"/>
      <c r="AY688" s="82">
        <v>0</v>
      </c>
      <c r="AZ688" s="90"/>
      <c r="BA688" s="90"/>
      <c r="BB688" s="82">
        <v>0</v>
      </c>
      <c r="BC688" s="90"/>
      <c r="BD688" s="90"/>
      <c r="BE688" s="82">
        <v>0</v>
      </c>
      <c r="BF688" s="90"/>
      <c r="BG688" s="82">
        <v>0</v>
      </c>
      <c r="BH688" s="90"/>
      <c r="BI688" s="82">
        <v>0</v>
      </c>
      <c r="BJ688" s="80"/>
    </row>
    <row r="689" spans="1:62" ht="24">
      <c r="A689" s="75"/>
      <c r="B689" s="75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146" t="s">
        <v>144</v>
      </c>
      <c r="AE689" s="57" t="s">
        <v>21</v>
      </c>
      <c r="AF689" s="80"/>
      <c r="AG689" s="81"/>
      <c r="AH689" s="81"/>
      <c r="AI689" s="81"/>
      <c r="AJ689" s="97"/>
      <c r="AK689" s="82"/>
      <c r="AL689" s="82">
        <f t="shared" si="25"/>
        <v>0</v>
      </c>
      <c r="AM689" s="82"/>
      <c r="AN689" s="82"/>
      <c r="AO689" s="82"/>
      <c r="AP689" s="45">
        <f t="shared" si="26"/>
        <v>0</v>
      </c>
      <c r="AQ689" s="82"/>
      <c r="AR689" s="82"/>
      <c r="AS689" s="45">
        <f t="shared" si="27"/>
        <v>0</v>
      </c>
      <c r="AT689" s="90"/>
      <c r="AU689" s="90"/>
      <c r="AV689" s="90"/>
      <c r="AW689" s="90"/>
      <c r="AX689" s="90"/>
      <c r="AY689" s="82">
        <v>0</v>
      </c>
      <c r="AZ689" s="90"/>
      <c r="BA689" s="90"/>
      <c r="BB689" s="82">
        <v>0</v>
      </c>
      <c r="BC689" s="90"/>
      <c r="BD689" s="90"/>
      <c r="BE689" s="82">
        <v>0</v>
      </c>
      <c r="BF689" s="90"/>
      <c r="BG689" s="82">
        <v>0</v>
      </c>
      <c r="BH689" s="90"/>
      <c r="BI689" s="82">
        <v>0</v>
      </c>
      <c r="BJ689" s="80"/>
    </row>
    <row r="690" spans="1:62" ht="24">
      <c r="A690" s="75"/>
      <c r="B690" s="75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58" t="s">
        <v>22</v>
      </c>
      <c r="AE690" s="58" t="s">
        <v>22</v>
      </c>
      <c r="AF690" s="80"/>
      <c r="AG690" s="81"/>
      <c r="AH690" s="81"/>
      <c r="AI690" s="81"/>
      <c r="AJ690" s="97"/>
      <c r="AK690" s="82"/>
      <c r="AL690" s="82">
        <f t="shared" si="25"/>
        <v>0</v>
      </c>
      <c r="AM690" s="82"/>
      <c r="AN690" s="82"/>
      <c r="AO690" s="82"/>
      <c r="AP690" s="45">
        <f t="shared" si="26"/>
        <v>0</v>
      </c>
      <c r="AQ690" s="82"/>
      <c r="AR690" s="82"/>
      <c r="AS690" s="45">
        <f t="shared" si="27"/>
        <v>0</v>
      </c>
      <c r="AT690" s="90"/>
      <c r="AU690" s="90"/>
      <c r="AV690" s="90"/>
      <c r="AW690" s="90"/>
      <c r="AX690" s="90"/>
      <c r="AY690" s="82">
        <v>0</v>
      </c>
      <c r="AZ690" s="90"/>
      <c r="BA690" s="90"/>
      <c r="BB690" s="82">
        <v>0</v>
      </c>
      <c r="BC690" s="90"/>
      <c r="BD690" s="90"/>
      <c r="BE690" s="82">
        <v>0</v>
      </c>
      <c r="BF690" s="90"/>
      <c r="BG690" s="82">
        <v>0</v>
      </c>
      <c r="BH690" s="90"/>
      <c r="BI690" s="82">
        <v>0</v>
      </c>
      <c r="BJ690" s="80"/>
    </row>
    <row r="691" spans="1:62" ht="24">
      <c r="A691" s="75"/>
      <c r="B691" s="75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58" t="s">
        <v>26</v>
      </c>
      <c r="AE691" s="58" t="s">
        <v>26</v>
      </c>
      <c r="AF691" s="80"/>
      <c r="AG691" s="81"/>
      <c r="AH691" s="81"/>
      <c r="AI691" s="81"/>
      <c r="AJ691" s="97"/>
      <c r="AK691" s="82"/>
      <c r="AL691" s="82">
        <f t="shared" si="25"/>
        <v>0</v>
      </c>
      <c r="AM691" s="82"/>
      <c r="AN691" s="82"/>
      <c r="AO691" s="82"/>
      <c r="AP691" s="45">
        <f t="shared" si="26"/>
        <v>0</v>
      </c>
      <c r="AQ691" s="82"/>
      <c r="AR691" s="82"/>
      <c r="AS691" s="45">
        <f t="shared" si="27"/>
        <v>0</v>
      </c>
      <c r="AT691" s="90"/>
      <c r="AU691" s="90"/>
      <c r="AV691" s="90"/>
      <c r="AW691" s="90"/>
      <c r="AX691" s="90"/>
      <c r="AY691" s="82">
        <v>0</v>
      </c>
      <c r="AZ691" s="90"/>
      <c r="BA691" s="90"/>
      <c r="BB691" s="82">
        <v>0</v>
      </c>
      <c r="BC691" s="90"/>
      <c r="BD691" s="90"/>
      <c r="BE691" s="82">
        <v>0</v>
      </c>
      <c r="BF691" s="90"/>
      <c r="BG691" s="82">
        <v>0</v>
      </c>
      <c r="BH691" s="90"/>
      <c r="BI691" s="82">
        <v>0</v>
      </c>
      <c r="BJ691" s="80"/>
    </row>
    <row r="692" spans="1:62" ht="72">
      <c r="A692" s="75"/>
      <c r="B692" s="75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58" t="s">
        <v>409</v>
      </c>
      <c r="AE692" s="58" t="s">
        <v>409</v>
      </c>
      <c r="AF692" s="80"/>
      <c r="AG692" s="81"/>
      <c r="AH692" s="81"/>
      <c r="AI692" s="81"/>
      <c r="AJ692" s="97"/>
      <c r="AK692" s="82"/>
      <c r="AL692" s="82">
        <f t="shared" si="25"/>
        <v>0</v>
      </c>
      <c r="AM692" s="82"/>
      <c r="AN692" s="82"/>
      <c r="AO692" s="82"/>
      <c r="AP692" s="45">
        <f t="shared" si="26"/>
        <v>0</v>
      </c>
      <c r="AQ692" s="82"/>
      <c r="AR692" s="82"/>
      <c r="AS692" s="45">
        <f t="shared" si="27"/>
        <v>0</v>
      </c>
      <c r="AT692" s="90"/>
      <c r="AU692" s="90"/>
      <c r="AV692" s="90"/>
      <c r="AW692" s="90"/>
      <c r="AX692" s="90"/>
      <c r="AY692" s="82">
        <v>0</v>
      </c>
      <c r="AZ692" s="90"/>
      <c r="BA692" s="90"/>
      <c r="BB692" s="82">
        <v>0</v>
      </c>
      <c r="BC692" s="90"/>
      <c r="BD692" s="90"/>
      <c r="BE692" s="82">
        <v>0</v>
      </c>
      <c r="BF692" s="90"/>
      <c r="BG692" s="82">
        <v>0</v>
      </c>
      <c r="BH692" s="90"/>
      <c r="BI692" s="82">
        <v>0</v>
      </c>
      <c r="BJ692" s="80"/>
    </row>
    <row r="693" spans="1:62" ht="96">
      <c r="A693" s="75"/>
      <c r="B693" s="75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58" t="s">
        <v>410</v>
      </c>
      <c r="AE693" s="58" t="s">
        <v>410</v>
      </c>
      <c r="AF693" s="80"/>
      <c r="AG693" s="81"/>
      <c r="AH693" s="81"/>
      <c r="AI693" s="81"/>
      <c r="AJ693" s="97"/>
      <c r="AK693" s="82"/>
      <c r="AL693" s="82">
        <f t="shared" si="25"/>
        <v>0</v>
      </c>
      <c r="AM693" s="82"/>
      <c r="AN693" s="82"/>
      <c r="AO693" s="82"/>
      <c r="AP693" s="45">
        <f t="shared" si="26"/>
        <v>0</v>
      </c>
      <c r="AQ693" s="82"/>
      <c r="AR693" s="82"/>
      <c r="AS693" s="45">
        <f t="shared" si="27"/>
        <v>0</v>
      </c>
      <c r="AT693" s="90"/>
      <c r="AU693" s="90"/>
      <c r="AV693" s="90"/>
      <c r="AW693" s="90"/>
      <c r="AX693" s="90"/>
      <c r="AY693" s="82">
        <v>0</v>
      </c>
      <c r="AZ693" s="90"/>
      <c r="BA693" s="90"/>
      <c r="BB693" s="82">
        <v>0</v>
      </c>
      <c r="BC693" s="90"/>
      <c r="BD693" s="90"/>
      <c r="BE693" s="82">
        <v>0</v>
      </c>
      <c r="BF693" s="90"/>
      <c r="BG693" s="82">
        <v>0</v>
      </c>
      <c r="BH693" s="90"/>
      <c r="BI693" s="82">
        <v>0</v>
      </c>
      <c r="BJ693" s="80"/>
    </row>
    <row r="694" spans="1:62" ht="48">
      <c r="A694" s="75"/>
      <c r="B694" s="75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57" t="s">
        <v>23</v>
      </c>
      <c r="AE694" s="57" t="s">
        <v>23</v>
      </c>
      <c r="AF694" s="80"/>
      <c r="AG694" s="81"/>
      <c r="AH694" s="81"/>
      <c r="AI694" s="81"/>
      <c r="AJ694" s="97"/>
      <c r="AK694" s="82"/>
      <c r="AL694" s="82">
        <f t="shared" si="25"/>
        <v>0</v>
      </c>
      <c r="AM694" s="82"/>
      <c r="AN694" s="82"/>
      <c r="AO694" s="82"/>
      <c r="AP694" s="45">
        <f t="shared" si="26"/>
        <v>0</v>
      </c>
      <c r="AQ694" s="82"/>
      <c r="AR694" s="82"/>
      <c r="AS694" s="45">
        <f t="shared" si="27"/>
        <v>0</v>
      </c>
      <c r="AT694" s="90"/>
      <c r="AU694" s="90"/>
      <c r="AV694" s="90"/>
      <c r="AW694" s="90"/>
      <c r="AX694" s="90"/>
      <c r="AY694" s="82">
        <v>0</v>
      </c>
      <c r="AZ694" s="90"/>
      <c r="BA694" s="90"/>
      <c r="BB694" s="82">
        <v>0</v>
      </c>
      <c r="BC694" s="90"/>
      <c r="BD694" s="90"/>
      <c r="BE694" s="82">
        <v>0</v>
      </c>
      <c r="BF694" s="90"/>
      <c r="BG694" s="82">
        <v>0</v>
      </c>
      <c r="BH694" s="90"/>
      <c r="BI694" s="82">
        <v>0</v>
      </c>
      <c r="BJ694" s="80"/>
    </row>
    <row r="695" spans="1:62" ht="48">
      <c r="A695" s="75"/>
      <c r="B695" s="75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58" t="s">
        <v>24</v>
      </c>
      <c r="AE695" s="58" t="s">
        <v>24</v>
      </c>
      <c r="AF695" s="80"/>
      <c r="AG695" s="81"/>
      <c r="AH695" s="81"/>
      <c r="AI695" s="81"/>
      <c r="AJ695" s="97"/>
      <c r="AK695" s="82"/>
      <c r="AL695" s="82">
        <f t="shared" si="25"/>
        <v>0</v>
      </c>
      <c r="AM695" s="82"/>
      <c r="AN695" s="82"/>
      <c r="AO695" s="82"/>
      <c r="AP695" s="45">
        <f t="shared" si="26"/>
        <v>0</v>
      </c>
      <c r="AQ695" s="82"/>
      <c r="AR695" s="82"/>
      <c r="AS695" s="45">
        <f t="shared" si="27"/>
        <v>0</v>
      </c>
      <c r="AT695" s="90"/>
      <c r="AU695" s="90"/>
      <c r="AV695" s="90"/>
      <c r="AW695" s="90"/>
      <c r="AX695" s="90"/>
      <c r="AY695" s="82">
        <v>0</v>
      </c>
      <c r="AZ695" s="90"/>
      <c r="BA695" s="90"/>
      <c r="BB695" s="82">
        <v>0</v>
      </c>
      <c r="BC695" s="90"/>
      <c r="BD695" s="90"/>
      <c r="BE695" s="82">
        <v>0</v>
      </c>
      <c r="BF695" s="90"/>
      <c r="BG695" s="82">
        <v>0</v>
      </c>
      <c r="BH695" s="90"/>
      <c r="BI695" s="82">
        <v>0</v>
      </c>
      <c r="BJ695" s="80"/>
    </row>
    <row r="696" spans="1:62" ht="48">
      <c r="A696" s="75"/>
      <c r="B696" s="75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58" t="s">
        <v>24</v>
      </c>
      <c r="AE696" s="58" t="s">
        <v>24</v>
      </c>
      <c r="AF696" s="80"/>
      <c r="AG696" s="81"/>
      <c r="AH696" s="81"/>
      <c r="AI696" s="81"/>
      <c r="AJ696" s="97"/>
      <c r="AK696" s="82"/>
      <c r="AL696" s="82">
        <f t="shared" si="25"/>
        <v>0</v>
      </c>
      <c r="AM696" s="82"/>
      <c r="AN696" s="82"/>
      <c r="AO696" s="82"/>
      <c r="AP696" s="45">
        <f t="shared" si="26"/>
        <v>0</v>
      </c>
      <c r="AQ696" s="82"/>
      <c r="AR696" s="82"/>
      <c r="AS696" s="45">
        <f t="shared" si="27"/>
        <v>0</v>
      </c>
      <c r="AT696" s="90"/>
      <c r="AU696" s="90"/>
      <c r="AV696" s="90"/>
      <c r="AW696" s="90"/>
      <c r="AX696" s="90"/>
      <c r="AY696" s="82">
        <v>0</v>
      </c>
      <c r="AZ696" s="90"/>
      <c r="BA696" s="90"/>
      <c r="BB696" s="82">
        <v>0</v>
      </c>
      <c r="BC696" s="90"/>
      <c r="BD696" s="90"/>
      <c r="BE696" s="82">
        <v>0</v>
      </c>
      <c r="BF696" s="90"/>
      <c r="BG696" s="82">
        <v>0</v>
      </c>
      <c r="BH696" s="90"/>
      <c r="BI696" s="82">
        <v>0</v>
      </c>
      <c r="BJ696" s="80"/>
    </row>
    <row r="697" spans="1:62" ht="60">
      <c r="A697" s="75"/>
      <c r="B697" s="75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59" t="s">
        <v>411</v>
      </c>
      <c r="AE697" s="59" t="s">
        <v>411</v>
      </c>
      <c r="AF697" s="80"/>
      <c r="AG697" s="81"/>
      <c r="AH697" s="81"/>
      <c r="AI697" s="81"/>
      <c r="AJ697" s="97"/>
      <c r="AK697" s="82"/>
      <c r="AL697" s="82">
        <f t="shared" si="25"/>
        <v>0</v>
      </c>
      <c r="AM697" s="82"/>
      <c r="AN697" s="82"/>
      <c r="AO697" s="82"/>
      <c r="AP697" s="45">
        <f t="shared" si="26"/>
        <v>0</v>
      </c>
      <c r="AQ697" s="82"/>
      <c r="AR697" s="82"/>
      <c r="AS697" s="45">
        <f t="shared" si="27"/>
        <v>0</v>
      </c>
      <c r="AT697" s="90"/>
      <c r="AU697" s="90"/>
      <c r="AV697" s="90"/>
      <c r="AW697" s="90"/>
      <c r="AX697" s="90"/>
      <c r="AY697" s="82">
        <v>0</v>
      </c>
      <c r="AZ697" s="90"/>
      <c r="BA697" s="90"/>
      <c r="BB697" s="82">
        <v>0</v>
      </c>
      <c r="BC697" s="90"/>
      <c r="BD697" s="90"/>
      <c r="BE697" s="82">
        <v>0</v>
      </c>
      <c r="BF697" s="90"/>
      <c r="BG697" s="82">
        <v>0</v>
      </c>
      <c r="BH697" s="90"/>
      <c r="BI697" s="82">
        <v>0</v>
      </c>
      <c r="BJ697" s="80"/>
    </row>
    <row r="698" spans="1:62" ht="60">
      <c r="A698" s="75"/>
      <c r="B698" s="75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59" t="s">
        <v>538</v>
      </c>
      <c r="AE698" s="59" t="s">
        <v>538</v>
      </c>
      <c r="AF698" s="80"/>
      <c r="AG698" s="81"/>
      <c r="AH698" s="81"/>
      <c r="AI698" s="81"/>
      <c r="AJ698" s="97"/>
      <c r="AK698" s="82"/>
      <c r="AL698" s="82">
        <f t="shared" si="25"/>
        <v>0</v>
      </c>
      <c r="AM698" s="82"/>
      <c r="AN698" s="82"/>
      <c r="AO698" s="82"/>
      <c r="AP698" s="45">
        <f t="shared" si="26"/>
        <v>0</v>
      </c>
      <c r="AQ698" s="82"/>
      <c r="AR698" s="82"/>
      <c r="AS698" s="45">
        <f t="shared" si="27"/>
        <v>0</v>
      </c>
      <c r="AT698" s="90"/>
      <c r="AU698" s="90"/>
      <c r="AV698" s="90"/>
      <c r="AW698" s="90"/>
      <c r="AX698" s="90"/>
      <c r="AY698" s="82">
        <v>0</v>
      </c>
      <c r="AZ698" s="90"/>
      <c r="BA698" s="90"/>
      <c r="BB698" s="82">
        <v>0</v>
      </c>
      <c r="BC698" s="90"/>
      <c r="BD698" s="90"/>
      <c r="BE698" s="82">
        <v>0</v>
      </c>
      <c r="BF698" s="90"/>
      <c r="BG698" s="82">
        <v>0</v>
      </c>
      <c r="BH698" s="90"/>
      <c r="BI698" s="82">
        <v>0</v>
      </c>
      <c r="BJ698" s="80"/>
    </row>
    <row r="699" spans="1:62" ht="120">
      <c r="A699" s="75"/>
      <c r="B699" s="75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141" t="s">
        <v>145</v>
      </c>
      <c r="AE699" s="57" t="s">
        <v>329</v>
      </c>
      <c r="AF699" s="90"/>
      <c r="AG699" s="81"/>
      <c r="AH699" s="81"/>
      <c r="AI699" s="81"/>
      <c r="AJ699" s="97"/>
      <c r="AK699" s="82"/>
      <c r="AL699" s="82">
        <f t="shared" ref="AL699:AL713" si="28">AJ699+AK699</f>
        <v>0</v>
      </c>
      <c r="AM699" s="82"/>
      <c r="AN699" s="82"/>
      <c r="AO699" s="82"/>
      <c r="AP699" s="45">
        <f t="shared" ref="AP699:AP713" si="29">AN699+AO699</f>
        <v>0</v>
      </c>
      <c r="AQ699" s="82"/>
      <c r="AR699" s="82"/>
      <c r="AS699" s="45">
        <f t="shared" ref="AS699:AS713" si="30">AL699+AP699</f>
        <v>0</v>
      </c>
      <c r="AT699" s="90"/>
      <c r="AU699" s="90"/>
      <c r="AV699" s="90"/>
      <c r="AW699" s="90"/>
      <c r="AX699" s="90"/>
      <c r="AY699" s="82">
        <v>0</v>
      </c>
      <c r="AZ699" s="90"/>
      <c r="BA699" s="90"/>
      <c r="BB699" s="82">
        <v>0</v>
      </c>
      <c r="BC699" s="90"/>
      <c r="BD699" s="90"/>
      <c r="BE699" s="82">
        <v>0</v>
      </c>
      <c r="BF699" s="90"/>
      <c r="BG699" s="82">
        <v>0</v>
      </c>
      <c r="BH699" s="90"/>
      <c r="BI699" s="82">
        <v>0</v>
      </c>
      <c r="BJ699" s="80"/>
    </row>
    <row r="700" spans="1:62" ht="57">
      <c r="A700" s="75"/>
      <c r="B700" s="75"/>
      <c r="C700" s="76">
        <v>0</v>
      </c>
      <c r="D700" s="76">
        <v>7</v>
      </c>
      <c r="E700" s="76">
        <v>5</v>
      </c>
      <c r="F700" s="76">
        <v>0</v>
      </c>
      <c r="G700" s="76">
        <v>7</v>
      </c>
      <c r="H700" s="76">
        <v>0</v>
      </c>
      <c r="I700" s="76">
        <v>9</v>
      </c>
      <c r="J700" s="85">
        <v>0</v>
      </c>
      <c r="K700" s="76">
        <v>2</v>
      </c>
      <c r="L700" s="85" t="s">
        <v>186</v>
      </c>
      <c r="M700" s="76">
        <v>9</v>
      </c>
      <c r="N700" s="76">
        <v>0</v>
      </c>
      <c r="O700" s="76">
        <v>0</v>
      </c>
      <c r="P700" s="76">
        <v>0</v>
      </c>
      <c r="Q700" s="76">
        <v>0</v>
      </c>
      <c r="R700" s="76">
        <v>1</v>
      </c>
      <c r="S700" s="76">
        <v>2</v>
      </c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102" t="s">
        <v>91</v>
      </c>
      <c r="AE700" s="44" t="s">
        <v>91</v>
      </c>
      <c r="AF700" s="80"/>
      <c r="AG700" s="81">
        <v>53793.8</v>
      </c>
      <c r="AH700" s="81">
        <v>55386.400000000001</v>
      </c>
      <c r="AI700" s="81">
        <v>55386.400000000001</v>
      </c>
      <c r="AJ700" s="97">
        <v>59543.7</v>
      </c>
      <c r="AK700" s="82"/>
      <c r="AL700" s="82">
        <f t="shared" si="28"/>
        <v>59543.7</v>
      </c>
      <c r="AM700" s="82"/>
      <c r="AN700" s="82">
        <v>0</v>
      </c>
      <c r="AO700" s="82"/>
      <c r="AP700" s="45">
        <f t="shared" si="29"/>
        <v>0</v>
      </c>
      <c r="AQ700" s="82"/>
      <c r="AR700" s="82"/>
      <c r="AS700" s="45">
        <f t="shared" si="30"/>
        <v>59543.7</v>
      </c>
      <c r="AT700" s="90"/>
      <c r="AU700" s="90"/>
      <c r="AV700" s="90"/>
      <c r="AW700" s="90"/>
      <c r="AX700" s="90"/>
      <c r="AY700" s="82">
        <v>59543.7</v>
      </c>
      <c r="AZ700" s="90"/>
      <c r="BA700" s="90"/>
      <c r="BB700" s="82">
        <v>59543.7</v>
      </c>
      <c r="BC700" s="90"/>
      <c r="BD700" s="90"/>
      <c r="BE700" s="82">
        <v>59543.7</v>
      </c>
      <c r="BF700" s="90"/>
      <c r="BG700" s="82">
        <v>59543.7</v>
      </c>
      <c r="BH700" s="90"/>
      <c r="BI700" s="82">
        <v>59543.7</v>
      </c>
      <c r="BJ700" s="80"/>
    </row>
    <row r="701" spans="1:62" ht="90.75">
      <c r="A701" s="75"/>
      <c r="B701" s="75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147" t="s">
        <v>92</v>
      </c>
      <c r="AE701" s="44" t="s">
        <v>92</v>
      </c>
      <c r="AF701" s="80"/>
      <c r="AG701" s="81"/>
      <c r="AH701" s="81"/>
      <c r="AI701" s="81"/>
      <c r="AJ701" s="97"/>
      <c r="AK701" s="82"/>
      <c r="AL701" s="82">
        <f t="shared" si="28"/>
        <v>0</v>
      </c>
      <c r="AM701" s="82"/>
      <c r="AN701" s="82"/>
      <c r="AO701" s="82"/>
      <c r="AP701" s="45">
        <f t="shared" si="29"/>
        <v>0</v>
      </c>
      <c r="AQ701" s="82"/>
      <c r="AR701" s="82"/>
      <c r="AS701" s="45">
        <f t="shared" si="30"/>
        <v>0</v>
      </c>
      <c r="AT701" s="90"/>
      <c r="AU701" s="90"/>
      <c r="AV701" s="90"/>
      <c r="AW701" s="90"/>
      <c r="AX701" s="90"/>
      <c r="AY701" s="82">
        <v>0</v>
      </c>
      <c r="AZ701" s="90"/>
      <c r="BA701" s="90"/>
      <c r="BB701" s="82">
        <v>0</v>
      </c>
      <c r="BC701" s="90"/>
      <c r="BD701" s="90"/>
      <c r="BE701" s="82">
        <v>0</v>
      </c>
      <c r="BF701" s="90"/>
      <c r="BG701" s="82">
        <v>0</v>
      </c>
      <c r="BH701" s="90"/>
      <c r="BI701" s="82">
        <v>0</v>
      </c>
      <c r="BJ701" s="80"/>
    </row>
    <row r="702" spans="1:62" ht="90.75">
      <c r="A702" s="75"/>
      <c r="B702" s="75"/>
      <c r="C702" s="76">
        <v>0</v>
      </c>
      <c r="D702" s="76">
        <v>7</v>
      </c>
      <c r="E702" s="76">
        <v>5</v>
      </c>
      <c r="F702" s="76">
        <v>0</v>
      </c>
      <c r="G702" s="76">
        <v>7</v>
      </c>
      <c r="H702" s="76">
        <v>0</v>
      </c>
      <c r="I702" s="76">
        <v>9</v>
      </c>
      <c r="J702" s="85">
        <v>0</v>
      </c>
      <c r="K702" s="76">
        <v>2</v>
      </c>
      <c r="L702" s="85" t="s">
        <v>186</v>
      </c>
      <c r="M702" s="76">
        <v>9</v>
      </c>
      <c r="N702" s="76">
        <v>0</v>
      </c>
      <c r="O702" s="76">
        <v>0</v>
      </c>
      <c r="P702" s="76">
        <v>0</v>
      </c>
      <c r="Q702" s="76">
        <v>0</v>
      </c>
      <c r="R702" s="76">
        <v>1</v>
      </c>
      <c r="S702" s="76">
        <v>2</v>
      </c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102" t="s">
        <v>92</v>
      </c>
      <c r="AE702" s="44" t="s">
        <v>92</v>
      </c>
      <c r="AF702" s="80"/>
      <c r="AG702" s="81">
        <v>0</v>
      </c>
      <c r="AH702" s="81">
        <v>4356.1000000000004</v>
      </c>
      <c r="AI702" s="81">
        <v>4356.1000000000004</v>
      </c>
      <c r="AJ702" s="97">
        <v>4810.8999999999996</v>
      </c>
      <c r="AK702" s="82"/>
      <c r="AL702" s="82">
        <f t="shared" si="28"/>
        <v>4810.8999999999996</v>
      </c>
      <c r="AM702" s="82"/>
      <c r="AN702" s="82">
        <v>0</v>
      </c>
      <c r="AO702" s="82"/>
      <c r="AP702" s="45">
        <f t="shared" si="29"/>
        <v>0</v>
      </c>
      <c r="AQ702" s="82"/>
      <c r="AR702" s="82"/>
      <c r="AS702" s="45">
        <f t="shared" si="30"/>
        <v>4810.8999999999996</v>
      </c>
      <c r="AT702" s="90"/>
      <c r="AU702" s="90"/>
      <c r="AV702" s="90"/>
      <c r="AW702" s="90"/>
      <c r="AX702" s="90"/>
      <c r="AY702" s="82">
        <v>4810.8999999999996</v>
      </c>
      <c r="AZ702" s="90"/>
      <c r="BA702" s="90"/>
      <c r="BB702" s="82">
        <v>4810.8999999999996</v>
      </c>
      <c r="BC702" s="90"/>
      <c r="BD702" s="90"/>
      <c r="BE702" s="82">
        <v>4810.8999999999996</v>
      </c>
      <c r="BF702" s="90"/>
      <c r="BG702" s="82">
        <v>4810.8999999999996</v>
      </c>
      <c r="BH702" s="90"/>
      <c r="BI702" s="82">
        <v>4810.8999999999996</v>
      </c>
      <c r="BJ702" s="80"/>
    </row>
    <row r="703" spans="1:62" ht="115.5">
      <c r="A703" s="75"/>
      <c r="B703" s="75"/>
      <c r="C703" s="76">
        <v>0</v>
      </c>
      <c r="D703" s="76">
        <v>7</v>
      </c>
      <c r="E703" s="76">
        <v>5</v>
      </c>
      <c r="F703" s="76">
        <v>0</v>
      </c>
      <c r="G703" s="76">
        <v>7</v>
      </c>
      <c r="H703" s="76">
        <v>0</v>
      </c>
      <c r="I703" s="76">
        <v>9</v>
      </c>
      <c r="J703" s="85">
        <v>0</v>
      </c>
      <c r="K703" s="76">
        <v>2</v>
      </c>
      <c r="L703" s="85" t="s">
        <v>186</v>
      </c>
      <c r="M703" s="76">
        <v>9</v>
      </c>
      <c r="N703" s="76">
        <v>0</v>
      </c>
      <c r="O703" s="76">
        <v>0</v>
      </c>
      <c r="P703" s="76">
        <v>0</v>
      </c>
      <c r="Q703" s="76">
        <v>2</v>
      </c>
      <c r="R703" s="76">
        <v>4</v>
      </c>
      <c r="S703" s="76">
        <v>4</v>
      </c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44" t="s">
        <v>92</v>
      </c>
      <c r="AE703" s="44" t="s">
        <v>92</v>
      </c>
      <c r="AF703" s="80"/>
      <c r="AG703" s="81">
        <v>3199.9</v>
      </c>
      <c r="AH703" s="81">
        <v>3200</v>
      </c>
      <c r="AI703" s="81">
        <v>3200</v>
      </c>
      <c r="AJ703" s="97">
        <v>3200</v>
      </c>
      <c r="AK703" s="82"/>
      <c r="AL703" s="82">
        <f t="shared" si="28"/>
        <v>3200</v>
      </c>
      <c r="AM703" s="82"/>
      <c r="AN703" s="82">
        <v>0</v>
      </c>
      <c r="AO703" s="82"/>
      <c r="AP703" s="45">
        <f t="shared" si="29"/>
        <v>0</v>
      </c>
      <c r="AQ703" s="82"/>
      <c r="AR703" s="82"/>
      <c r="AS703" s="45">
        <f t="shared" si="30"/>
        <v>3200</v>
      </c>
      <c r="AT703" s="90"/>
      <c r="AU703" s="90"/>
      <c r="AV703" s="90"/>
      <c r="AW703" s="90"/>
      <c r="AX703" s="90"/>
      <c r="AY703" s="82">
        <v>3200</v>
      </c>
      <c r="AZ703" s="90"/>
      <c r="BA703" s="90"/>
      <c r="BB703" s="82">
        <v>3200</v>
      </c>
      <c r="BC703" s="90"/>
      <c r="BD703" s="90"/>
      <c r="BE703" s="82">
        <v>3200</v>
      </c>
      <c r="BF703" s="90"/>
      <c r="BG703" s="82">
        <v>3200</v>
      </c>
      <c r="BH703" s="90"/>
      <c r="BI703" s="82">
        <v>3200</v>
      </c>
      <c r="BJ703" s="80"/>
    </row>
    <row r="704" spans="1:62" ht="79.5">
      <c r="A704" s="75"/>
      <c r="B704" s="75"/>
      <c r="C704" s="76">
        <v>0</v>
      </c>
      <c r="D704" s="76">
        <v>7</v>
      </c>
      <c r="E704" s="76">
        <v>5</v>
      </c>
      <c r="F704" s="76">
        <v>0</v>
      </c>
      <c r="G704" s="76">
        <v>7</v>
      </c>
      <c r="H704" s="76">
        <v>0</v>
      </c>
      <c r="I704" s="76">
        <v>9</v>
      </c>
      <c r="J704" s="85">
        <v>0</v>
      </c>
      <c r="K704" s="76">
        <v>2</v>
      </c>
      <c r="L704" s="85" t="s">
        <v>186</v>
      </c>
      <c r="M704" s="76">
        <v>9</v>
      </c>
      <c r="N704" s="76">
        <v>0</v>
      </c>
      <c r="O704" s="76">
        <v>0</v>
      </c>
      <c r="P704" s="76">
        <v>0</v>
      </c>
      <c r="Q704" s="76">
        <v>0</v>
      </c>
      <c r="R704" s="76">
        <v>1</v>
      </c>
      <c r="S704" s="76">
        <v>2</v>
      </c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102" t="s">
        <v>93</v>
      </c>
      <c r="AE704" s="44" t="s">
        <v>93</v>
      </c>
      <c r="AF704" s="80"/>
      <c r="AG704" s="81">
        <v>10505.3</v>
      </c>
      <c r="AH704" s="81">
        <v>11927</v>
      </c>
      <c r="AI704" s="81">
        <v>11927</v>
      </c>
      <c r="AJ704" s="97">
        <v>12158.4</v>
      </c>
      <c r="AK704" s="82"/>
      <c r="AL704" s="82">
        <f t="shared" si="28"/>
        <v>12158.4</v>
      </c>
      <c r="AM704" s="82"/>
      <c r="AN704" s="82">
        <v>0</v>
      </c>
      <c r="AO704" s="82"/>
      <c r="AP704" s="45">
        <f t="shared" si="29"/>
        <v>0</v>
      </c>
      <c r="AQ704" s="82"/>
      <c r="AR704" s="82"/>
      <c r="AS704" s="45">
        <f t="shared" si="30"/>
        <v>12158.4</v>
      </c>
      <c r="AT704" s="90"/>
      <c r="AU704" s="90"/>
      <c r="AV704" s="90"/>
      <c r="AW704" s="90"/>
      <c r="AX704" s="90"/>
      <c r="AY704" s="82">
        <v>12147.9</v>
      </c>
      <c r="AZ704" s="90"/>
      <c r="BA704" s="90"/>
      <c r="BB704" s="82">
        <v>12147.9</v>
      </c>
      <c r="BC704" s="90"/>
      <c r="BD704" s="90"/>
      <c r="BE704" s="82">
        <v>12147.9</v>
      </c>
      <c r="BF704" s="90"/>
      <c r="BG704" s="82">
        <v>12147.9</v>
      </c>
      <c r="BH704" s="90"/>
      <c r="BI704" s="82">
        <v>12147.9</v>
      </c>
      <c r="BJ704" s="80"/>
    </row>
    <row r="705" spans="1:62" ht="64.5">
      <c r="A705" s="75"/>
      <c r="B705" s="75"/>
      <c r="C705" s="76">
        <v>0</v>
      </c>
      <c r="D705" s="76">
        <v>7</v>
      </c>
      <c r="E705" s="76">
        <v>5</v>
      </c>
      <c r="F705" s="76">
        <v>0</v>
      </c>
      <c r="G705" s="76">
        <v>7</v>
      </c>
      <c r="H705" s="76">
        <v>0</v>
      </c>
      <c r="I705" s="76">
        <v>9</v>
      </c>
      <c r="J705" s="85">
        <v>0</v>
      </c>
      <c r="K705" s="76">
        <v>2</v>
      </c>
      <c r="L705" s="85" t="s">
        <v>186</v>
      </c>
      <c r="M705" s="76">
        <v>9</v>
      </c>
      <c r="N705" s="76">
        <v>0</v>
      </c>
      <c r="O705" s="76">
        <v>0</v>
      </c>
      <c r="P705" s="76">
        <v>0</v>
      </c>
      <c r="Q705" s="76">
        <v>5</v>
      </c>
      <c r="R705" s="76">
        <v>3</v>
      </c>
      <c r="S705" s="76">
        <v>0</v>
      </c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102" t="s">
        <v>159</v>
      </c>
      <c r="AE705" s="44" t="s">
        <v>159</v>
      </c>
      <c r="AF705" s="80"/>
      <c r="AG705" s="81">
        <v>17794</v>
      </c>
      <c r="AH705" s="81">
        <v>18695</v>
      </c>
      <c r="AI705" s="81">
        <v>18695</v>
      </c>
      <c r="AJ705" s="97">
        <v>18695</v>
      </c>
      <c r="AK705" s="82"/>
      <c r="AL705" s="82">
        <f t="shared" si="28"/>
        <v>18695</v>
      </c>
      <c r="AM705" s="82"/>
      <c r="AN705" s="82">
        <v>0</v>
      </c>
      <c r="AO705" s="82"/>
      <c r="AP705" s="45">
        <f t="shared" si="29"/>
        <v>0</v>
      </c>
      <c r="AQ705" s="82"/>
      <c r="AR705" s="82"/>
      <c r="AS705" s="45">
        <f t="shared" si="30"/>
        <v>18695</v>
      </c>
      <c r="AT705" s="90"/>
      <c r="AU705" s="90"/>
      <c r="AV705" s="90"/>
      <c r="AW705" s="90"/>
      <c r="AX705" s="90"/>
      <c r="AY705" s="82">
        <v>18695</v>
      </c>
      <c r="AZ705" s="90"/>
      <c r="BA705" s="90"/>
      <c r="BB705" s="82">
        <v>18695</v>
      </c>
      <c r="BC705" s="90"/>
      <c r="BD705" s="90"/>
      <c r="BE705" s="82">
        <v>18695</v>
      </c>
      <c r="BF705" s="90"/>
      <c r="BG705" s="82">
        <v>18695</v>
      </c>
      <c r="BH705" s="90"/>
      <c r="BI705" s="82">
        <v>18695</v>
      </c>
      <c r="BJ705" s="80"/>
    </row>
    <row r="706" spans="1:62" ht="23.25">
      <c r="A706" s="75"/>
      <c r="B706" s="75"/>
      <c r="C706" s="76"/>
      <c r="D706" s="76"/>
      <c r="E706" s="76"/>
      <c r="F706" s="76"/>
      <c r="G706" s="76"/>
      <c r="H706" s="76"/>
      <c r="I706" s="76"/>
      <c r="J706" s="85"/>
      <c r="K706" s="76"/>
      <c r="L706" s="85"/>
      <c r="M706" s="76"/>
      <c r="N706" s="76"/>
      <c r="O706" s="76"/>
      <c r="P706" s="76"/>
      <c r="Q706" s="76"/>
      <c r="R706" s="76"/>
      <c r="S706" s="76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102" t="s">
        <v>146</v>
      </c>
      <c r="AE706" s="44"/>
      <c r="AF706" s="80"/>
      <c r="AG706" s="81"/>
      <c r="AH706" s="81"/>
      <c r="AI706" s="81"/>
      <c r="AJ706" s="97"/>
      <c r="AK706" s="82"/>
      <c r="AL706" s="82"/>
      <c r="AM706" s="82"/>
      <c r="AN706" s="82"/>
      <c r="AO706" s="82"/>
      <c r="AP706" s="45"/>
      <c r="AQ706" s="82"/>
      <c r="AR706" s="82"/>
      <c r="AS706" s="45"/>
      <c r="AT706" s="90"/>
      <c r="AU706" s="90"/>
      <c r="AV706" s="90"/>
      <c r="AW706" s="90"/>
      <c r="AX706" s="90"/>
      <c r="AY706" s="82"/>
      <c r="AZ706" s="90"/>
      <c r="BA706" s="90"/>
      <c r="BB706" s="82"/>
      <c r="BC706" s="90"/>
      <c r="BD706" s="90"/>
      <c r="BE706" s="82"/>
      <c r="BF706" s="90"/>
      <c r="BG706" s="82"/>
      <c r="BH706" s="90"/>
      <c r="BI706" s="82"/>
      <c r="BJ706" s="80"/>
    </row>
    <row r="707" spans="1:62" ht="36">
      <c r="A707" s="75"/>
      <c r="B707" s="75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46" t="s">
        <v>160</v>
      </c>
      <c r="AE707" s="46" t="s">
        <v>160</v>
      </c>
      <c r="AF707" s="80"/>
      <c r="AG707" s="81"/>
      <c r="AH707" s="81"/>
      <c r="AI707" s="81"/>
      <c r="AJ707" s="97"/>
      <c r="AK707" s="82"/>
      <c r="AL707" s="82">
        <f t="shared" si="28"/>
        <v>0</v>
      </c>
      <c r="AM707" s="82"/>
      <c r="AN707" s="82"/>
      <c r="AO707" s="82"/>
      <c r="AP707" s="45">
        <f t="shared" si="29"/>
        <v>0</v>
      </c>
      <c r="AQ707" s="82"/>
      <c r="AR707" s="82"/>
      <c r="AS707" s="45">
        <f t="shared" si="30"/>
        <v>0</v>
      </c>
      <c r="AT707" s="80"/>
      <c r="AU707" s="80"/>
      <c r="AV707" s="80"/>
      <c r="AW707" s="80"/>
      <c r="AX707" s="80"/>
      <c r="AY707" s="82">
        <v>0</v>
      </c>
      <c r="AZ707" s="80"/>
      <c r="BA707" s="80"/>
      <c r="BB707" s="82">
        <v>0</v>
      </c>
      <c r="BC707" s="80"/>
      <c r="BD707" s="80"/>
      <c r="BE707" s="82">
        <v>0</v>
      </c>
      <c r="BF707" s="80"/>
      <c r="BG707" s="82">
        <v>0</v>
      </c>
      <c r="BH707" s="80"/>
      <c r="BI707" s="82">
        <v>0</v>
      </c>
      <c r="BJ707" s="80"/>
    </row>
    <row r="708" spans="1:62" ht="36">
      <c r="A708" s="75"/>
      <c r="B708" s="75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46" t="s">
        <v>161</v>
      </c>
      <c r="AE708" s="46" t="s">
        <v>161</v>
      </c>
      <c r="AF708" s="80"/>
      <c r="AG708" s="81"/>
      <c r="AH708" s="81"/>
      <c r="AI708" s="81"/>
      <c r="AJ708" s="97"/>
      <c r="AK708" s="82"/>
      <c r="AL708" s="82">
        <f t="shared" si="28"/>
        <v>0</v>
      </c>
      <c r="AM708" s="82"/>
      <c r="AN708" s="82"/>
      <c r="AO708" s="82"/>
      <c r="AP708" s="45">
        <f t="shared" si="29"/>
        <v>0</v>
      </c>
      <c r="AQ708" s="82"/>
      <c r="AR708" s="82"/>
      <c r="AS708" s="45">
        <f t="shared" si="30"/>
        <v>0</v>
      </c>
      <c r="AT708" s="80"/>
      <c r="AU708" s="80"/>
      <c r="AV708" s="80"/>
      <c r="AW708" s="80"/>
      <c r="AX708" s="80"/>
      <c r="AY708" s="82">
        <v>0</v>
      </c>
      <c r="AZ708" s="80"/>
      <c r="BA708" s="80"/>
      <c r="BB708" s="82">
        <v>0</v>
      </c>
      <c r="BC708" s="80"/>
      <c r="BD708" s="80"/>
      <c r="BE708" s="82">
        <v>0</v>
      </c>
      <c r="BF708" s="80"/>
      <c r="BG708" s="82">
        <v>0</v>
      </c>
      <c r="BH708" s="80"/>
      <c r="BI708" s="82">
        <v>0</v>
      </c>
      <c r="BJ708" s="80"/>
    </row>
    <row r="709" spans="1:62" ht="72">
      <c r="A709" s="75"/>
      <c r="B709" s="75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86" t="s">
        <v>179</v>
      </c>
      <c r="AE709" s="86" t="s">
        <v>179</v>
      </c>
      <c r="AF709" s="80"/>
      <c r="AG709" s="83"/>
      <c r="AH709" s="83"/>
      <c r="AI709" s="83"/>
      <c r="AJ709" s="98"/>
      <c r="AK709" s="83"/>
      <c r="AL709" s="83">
        <f t="shared" si="28"/>
        <v>0</v>
      </c>
      <c r="AM709" s="83"/>
      <c r="AN709" s="83"/>
      <c r="AO709" s="83"/>
      <c r="AP709" s="45">
        <f t="shared" si="29"/>
        <v>0</v>
      </c>
      <c r="AQ709" s="83"/>
      <c r="AR709" s="83"/>
      <c r="AS709" s="45">
        <f t="shared" si="30"/>
        <v>0</v>
      </c>
      <c r="AT709" s="80"/>
      <c r="AU709" s="80"/>
      <c r="AV709" s="80"/>
      <c r="AW709" s="80"/>
      <c r="AX709" s="80"/>
      <c r="AY709" s="83">
        <v>0</v>
      </c>
      <c r="AZ709" s="80"/>
      <c r="BA709" s="80"/>
      <c r="BB709" s="83">
        <v>0</v>
      </c>
      <c r="BC709" s="80"/>
      <c r="BD709" s="80"/>
      <c r="BE709" s="83">
        <v>0</v>
      </c>
      <c r="BF709" s="80"/>
      <c r="BG709" s="83">
        <v>0</v>
      </c>
      <c r="BH709" s="80"/>
      <c r="BI709" s="83">
        <v>0</v>
      </c>
      <c r="BJ709" s="80"/>
    </row>
    <row r="710" spans="1:62" ht="60">
      <c r="A710" s="75"/>
      <c r="B710" s="75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57" t="s">
        <v>180</v>
      </c>
      <c r="AE710" s="57" t="s">
        <v>180</v>
      </c>
      <c r="AF710" s="80"/>
      <c r="AG710" s="83"/>
      <c r="AH710" s="83"/>
      <c r="AI710" s="83"/>
      <c r="AJ710" s="98"/>
      <c r="AK710" s="83"/>
      <c r="AL710" s="83">
        <f t="shared" si="28"/>
        <v>0</v>
      </c>
      <c r="AM710" s="83"/>
      <c r="AN710" s="83"/>
      <c r="AO710" s="83"/>
      <c r="AP710" s="45">
        <f t="shared" si="29"/>
        <v>0</v>
      </c>
      <c r="AQ710" s="83"/>
      <c r="AR710" s="83"/>
      <c r="AS710" s="45">
        <f t="shared" si="30"/>
        <v>0</v>
      </c>
      <c r="AT710" s="80"/>
      <c r="AU710" s="80"/>
      <c r="AV710" s="80"/>
      <c r="AW710" s="80"/>
      <c r="AX710" s="80"/>
      <c r="AY710" s="83">
        <v>0</v>
      </c>
      <c r="AZ710" s="80"/>
      <c r="BA710" s="80"/>
      <c r="BB710" s="83">
        <v>0</v>
      </c>
      <c r="BC710" s="80"/>
      <c r="BD710" s="80"/>
      <c r="BE710" s="83">
        <v>0</v>
      </c>
      <c r="BF710" s="80"/>
      <c r="BG710" s="83">
        <v>0</v>
      </c>
      <c r="BH710" s="80"/>
      <c r="BI710" s="83">
        <v>0</v>
      </c>
      <c r="BJ710" s="80"/>
    </row>
    <row r="711" spans="1:62" ht="72">
      <c r="A711" s="75"/>
      <c r="B711" s="75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60" t="s">
        <v>181</v>
      </c>
      <c r="AE711" s="60" t="s">
        <v>181</v>
      </c>
      <c r="AF711" s="80"/>
      <c r="AG711" s="83"/>
      <c r="AH711" s="83"/>
      <c r="AI711" s="83"/>
      <c r="AJ711" s="98"/>
      <c r="AK711" s="83"/>
      <c r="AL711" s="83">
        <f t="shared" si="28"/>
        <v>0</v>
      </c>
      <c r="AM711" s="83"/>
      <c r="AN711" s="83"/>
      <c r="AO711" s="83"/>
      <c r="AP711" s="45">
        <f t="shared" si="29"/>
        <v>0</v>
      </c>
      <c r="AQ711" s="83"/>
      <c r="AR711" s="83"/>
      <c r="AS711" s="45">
        <f t="shared" si="30"/>
        <v>0</v>
      </c>
      <c r="AT711" s="80"/>
      <c r="AU711" s="80"/>
      <c r="AV711" s="80"/>
      <c r="AW711" s="80"/>
      <c r="AX711" s="80"/>
      <c r="AY711" s="83">
        <v>0</v>
      </c>
      <c r="AZ711" s="80"/>
      <c r="BA711" s="80"/>
      <c r="BB711" s="83">
        <v>0</v>
      </c>
      <c r="BC711" s="80"/>
      <c r="BD711" s="80"/>
      <c r="BE711" s="83">
        <v>0</v>
      </c>
      <c r="BF711" s="80"/>
      <c r="BG711" s="83">
        <v>0</v>
      </c>
      <c r="BH711" s="80"/>
      <c r="BI711" s="83">
        <v>0</v>
      </c>
      <c r="BJ711" s="80"/>
    </row>
    <row r="712" spans="1:62">
      <c r="A712" s="75"/>
      <c r="B712" s="75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61" t="s">
        <v>182</v>
      </c>
      <c r="AE712" s="61" t="s">
        <v>182</v>
      </c>
      <c r="AF712" s="80"/>
      <c r="AG712" s="83"/>
      <c r="AH712" s="83"/>
      <c r="AI712" s="83"/>
      <c r="AJ712" s="98"/>
      <c r="AK712" s="83"/>
      <c r="AL712" s="83">
        <f t="shared" si="28"/>
        <v>0</v>
      </c>
      <c r="AM712" s="83"/>
      <c r="AN712" s="83"/>
      <c r="AO712" s="83"/>
      <c r="AP712" s="45">
        <f t="shared" si="29"/>
        <v>0</v>
      </c>
      <c r="AQ712" s="83"/>
      <c r="AR712" s="83"/>
      <c r="AS712" s="45">
        <f t="shared" si="30"/>
        <v>0</v>
      </c>
      <c r="AT712" s="80"/>
      <c r="AU712" s="80"/>
      <c r="AV712" s="80"/>
      <c r="AW712" s="80"/>
      <c r="AX712" s="80"/>
      <c r="AY712" s="83">
        <v>0</v>
      </c>
      <c r="AZ712" s="80"/>
      <c r="BA712" s="80"/>
      <c r="BB712" s="83">
        <v>0</v>
      </c>
      <c r="BC712" s="80"/>
      <c r="BD712" s="80"/>
      <c r="BE712" s="83">
        <v>0</v>
      </c>
      <c r="BF712" s="80"/>
      <c r="BG712" s="83">
        <v>0</v>
      </c>
      <c r="BH712" s="80"/>
      <c r="BI712" s="83">
        <v>0</v>
      </c>
      <c r="BJ712" s="80"/>
    </row>
    <row r="713" spans="1:62">
      <c r="A713" s="75"/>
      <c r="B713" s="75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61" t="s">
        <v>183</v>
      </c>
      <c r="AE713" s="61" t="s">
        <v>183</v>
      </c>
      <c r="AF713" s="80"/>
      <c r="AG713" s="83"/>
      <c r="AH713" s="83"/>
      <c r="AI713" s="83"/>
      <c r="AJ713" s="98"/>
      <c r="AK713" s="83"/>
      <c r="AL713" s="83">
        <f t="shared" si="28"/>
        <v>0</v>
      </c>
      <c r="AM713" s="83"/>
      <c r="AN713" s="83"/>
      <c r="AO713" s="83"/>
      <c r="AP713" s="45">
        <f t="shared" si="29"/>
        <v>0</v>
      </c>
      <c r="AQ713" s="83"/>
      <c r="AR713" s="83"/>
      <c r="AS713" s="45">
        <f t="shared" si="30"/>
        <v>0</v>
      </c>
      <c r="AT713" s="80"/>
      <c r="AU713" s="80"/>
      <c r="AV713" s="80"/>
      <c r="AW713" s="80"/>
      <c r="AX713" s="80"/>
      <c r="AY713" s="83">
        <v>0</v>
      </c>
      <c r="AZ713" s="80"/>
      <c r="BA713" s="80"/>
      <c r="BB713" s="83">
        <v>0</v>
      </c>
      <c r="BC713" s="80"/>
      <c r="BD713" s="80"/>
      <c r="BE713" s="83">
        <v>0</v>
      </c>
      <c r="BF713" s="80"/>
      <c r="BG713" s="83">
        <v>0</v>
      </c>
      <c r="BH713" s="80"/>
      <c r="BI713" s="83">
        <v>0</v>
      </c>
      <c r="BJ713" s="80"/>
    </row>
    <row r="714" spans="1:62"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</row>
    <row r="715" spans="1:62"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</row>
    <row r="716" spans="1:62"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</row>
    <row r="717" spans="1:62"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</row>
    <row r="718" spans="1:62"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</row>
    <row r="719" spans="1:62"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</row>
    <row r="720" spans="1:62"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</row>
    <row r="721" spans="3:19"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</row>
    <row r="722" spans="3:19"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</row>
    <row r="723" spans="3:19"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</row>
    <row r="724" spans="3:19"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</row>
    <row r="725" spans="3:19"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</row>
    <row r="726" spans="3:19"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</row>
    <row r="727" spans="3:19"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</row>
    <row r="728" spans="3:19"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</row>
    <row r="729" spans="3:19"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</row>
    <row r="730" spans="3:19"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</row>
    <row r="731" spans="3:19"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</row>
    <row r="732" spans="3:19"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</row>
    <row r="733" spans="3:19"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</row>
    <row r="734" spans="3:19"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</row>
    <row r="735" spans="3:19"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</row>
    <row r="736" spans="3:19"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</row>
    <row r="737" spans="3:19"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</row>
    <row r="738" spans="3:19"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</row>
    <row r="739" spans="3:19"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</row>
    <row r="740" spans="3:19"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</row>
    <row r="741" spans="3:19"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</row>
    <row r="742" spans="3:19"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</row>
    <row r="743" spans="3:19"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</row>
    <row r="744" spans="3:19"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</row>
    <row r="745" spans="3:19"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</row>
    <row r="746" spans="3:19"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</row>
    <row r="747" spans="3:19"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</row>
    <row r="748" spans="3:19"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</row>
    <row r="749" spans="3:19"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</row>
    <row r="750" spans="3:19"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</row>
    <row r="751" spans="3:19"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</row>
    <row r="752" spans="3:19"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</row>
    <row r="753" spans="3:19"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</row>
    <row r="754" spans="3:19"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</row>
    <row r="755" spans="3:19"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</row>
    <row r="756" spans="3:19"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</row>
    <row r="757" spans="3:19"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</row>
    <row r="758" spans="3:19"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</row>
    <row r="759" spans="3:19"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</row>
    <row r="760" spans="3:19"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</row>
    <row r="761" spans="3:19"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</row>
    <row r="762" spans="3:19"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</row>
    <row r="763" spans="3:19"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</row>
    <row r="764" spans="3:19"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</row>
    <row r="765" spans="3:19"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</row>
    <row r="766" spans="3:19"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</row>
    <row r="767" spans="3:19"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</row>
    <row r="768" spans="3:19"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</row>
    <row r="769" spans="3:19"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</row>
    <row r="770" spans="3:19"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</row>
    <row r="771" spans="3:19"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</row>
    <row r="772" spans="3:19"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</row>
    <row r="773" spans="3:19"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</row>
    <row r="774" spans="3:19"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</row>
    <row r="775" spans="3:19"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</row>
    <row r="776" spans="3:19"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</row>
    <row r="777" spans="3:19"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</row>
    <row r="778" spans="3:19"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</row>
    <row r="779" spans="3:19"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</row>
    <row r="780" spans="3:19"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</row>
    <row r="781" spans="3:19"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</row>
    <row r="782" spans="3:19"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</row>
    <row r="783" spans="3:19"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</row>
    <row r="784" spans="3:19"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</row>
    <row r="785" spans="3:19"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</row>
    <row r="786" spans="3:19"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</row>
    <row r="787" spans="3:19"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</row>
    <row r="788" spans="3:19"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</row>
    <row r="789" spans="3:19"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</row>
    <row r="790" spans="3:19"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</row>
    <row r="791" spans="3:19"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</row>
    <row r="792" spans="3:19"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</row>
    <row r="793" spans="3:19"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</row>
    <row r="794" spans="3:19"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</row>
    <row r="795" spans="3:19"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</row>
    <row r="796" spans="3:19"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</row>
    <row r="797" spans="3:19"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</row>
    <row r="798" spans="3:19"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</row>
    <row r="799" spans="3:19"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</row>
    <row r="800" spans="3:19"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</row>
    <row r="801" spans="3:19"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</row>
    <row r="802" spans="3:19"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</row>
    <row r="803" spans="3:19"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</row>
    <row r="804" spans="3:19"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</row>
    <row r="805" spans="3:19"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</row>
    <row r="806" spans="3:19"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</row>
    <row r="807" spans="3:19"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</row>
    <row r="808" spans="3:19"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</row>
    <row r="809" spans="3:19"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</row>
    <row r="810" spans="3:19"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</row>
    <row r="811" spans="3:19"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</row>
    <row r="812" spans="3:19"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</row>
    <row r="813" spans="3:19"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</row>
    <row r="814" spans="3:19"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</row>
    <row r="815" spans="3:19"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</row>
    <row r="816" spans="3:19"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</row>
    <row r="817" spans="3:19"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</row>
    <row r="818" spans="3:19"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</row>
    <row r="819" spans="3:19"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</row>
    <row r="820" spans="3:19"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</row>
    <row r="821" spans="3:19"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</row>
    <row r="822" spans="3:19"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</row>
    <row r="823" spans="3:19"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</row>
    <row r="824" spans="3:19"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</row>
    <row r="825" spans="3:19"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</row>
    <row r="826" spans="3:19"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</row>
    <row r="827" spans="3:19"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</row>
    <row r="828" spans="3:19"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</row>
    <row r="829" spans="3:19"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</row>
    <row r="830" spans="3:19"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</row>
    <row r="831" spans="3:19"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</row>
    <row r="832" spans="3:19"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</row>
    <row r="833" spans="3:19"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</row>
    <row r="834" spans="3:19"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</row>
    <row r="835" spans="3:19"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</row>
    <row r="836" spans="3:19"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</row>
    <row r="837" spans="3:19"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</row>
    <row r="838" spans="3:19"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</row>
    <row r="839" spans="3:19"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</row>
    <row r="840" spans="3:19"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</row>
    <row r="841" spans="3:19"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</row>
    <row r="842" spans="3:19"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</row>
    <row r="843" spans="3:19"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</row>
    <row r="844" spans="3:19"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</row>
    <row r="845" spans="3:19"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</row>
    <row r="846" spans="3:19"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</row>
    <row r="847" spans="3:19"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</row>
    <row r="848" spans="3:19"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</row>
    <row r="849" spans="3:19"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</row>
    <row r="850" spans="3:19"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</row>
    <row r="851" spans="3:19"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</row>
    <row r="852" spans="3:19"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</row>
    <row r="853" spans="3:19"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</row>
    <row r="854" spans="3:19"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</row>
    <row r="855" spans="3:19"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</row>
    <row r="856" spans="3:19"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</row>
    <row r="857" spans="3:19"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</row>
    <row r="858" spans="3:19"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</row>
    <row r="859" spans="3:19"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</row>
    <row r="860" spans="3:19"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</row>
    <row r="861" spans="3:19"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</row>
    <row r="862" spans="3:19"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</row>
    <row r="863" spans="3:19"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</row>
    <row r="864" spans="3:19"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</row>
    <row r="865" spans="3:19"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</row>
    <row r="866" spans="3:19"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</row>
    <row r="867" spans="3:19"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</row>
    <row r="868" spans="3:19"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</row>
    <row r="869" spans="3:19"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</row>
    <row r="870" spans="3:19"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</row>
    <row r="871" spans="3:19"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</row>
    <row r="872" spans="3:19"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</row>
    <row r="873" spans="3:19"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</row>
    <row r="874" spans="3:19"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</row>
    <row r="875" spans="3:19"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</row>
    <row r="876" spans="3:19"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</row>
    <row r="877" spans="3:19"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</row>
    <row r="878" spans="3:19"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</row>
    <row r="879" spans="3:19"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</row>
    <row r="880" spans="3:19"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</row>
    <row r="881" spans="3:19"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</row>
    <row r="882" spans="3:19"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</row>
    <row r="883" spans="3:19"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</row>
    <row r="884" spans="3:19"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</row>
    <row r="885" spans="3:19"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</row>
    <row r="886" spans="3:19"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</row>
    <row r="887" spans="3:19"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</row>
    <row r="888" spans="3:19"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</row>
    <row r="889" spans="3:19"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</row>
    <row r="890" spans="3:19"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</row>
    <row r="891" spans="3:19"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</row>
    <row r="892" spans="3:19"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</row>
    <row r="893" spans="3:19"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</row>
    <row r="894" spans="3:19"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</row>
    <row r="895" spans="3:19"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</row>
    <row r="896" spans="3:19"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</row>
    <row r="897" spans="3:19"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</row>
    <row r="898" spans="3:19"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</row>
    <row r="899" spans="3:19"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</row>
    <row r="900" spans="3:19"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</row>
    <row r="901" spans="3:19"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</row>
    <row r="902" spans="3:19"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</row>
    <row r="903" spans="3:19"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</row>
    <row r="904" spans="3:19"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</row>
    <row r="905" spans="3:19"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</row>
    <row r="906" spans="3:19"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</row>
    <row r="907" spans="3:19"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</row>
    <row r="908" spans="3:19"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</row>
    <row r="909" spans="3:19"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</row>
    <row r="910" spans="3:19"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</row>
    <row r="911" spans="3:19"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</row>
    <row r="912" spans="3:19"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</row>
    <row r="913" spans="3:19"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</row>
    <row r="914" spans="3:19"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</row>
    <row r="915" spans="3:19"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</row>
    <row r="916" spans="3:19"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</row>
    <row r="917" spans="3:19"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</row>
    <row r="918" spans="3:19"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</row>
    <row r="919" spans="3:19"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</row>
    <row r="920" spans="3:19"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</row>
    <row r="921" spans="3:19"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</row>
    <row r="922" spans="3:19"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</row>
    <row r="923" spans="3:19"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</row>
    <row r="924" spans="3:19"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</row>
    <row r="925" spans="3:19"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</row>
    <row r="926" spans="3:19"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</row>
    <row r="927" spans="3:19"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</row>
    <row r="928" spans="3:19"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</row>
    <row r="929" spans="3:19"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</row>
    <row r="930" spans="3:19"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</row>
    <row r="931" spans="3:19"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</row>
    <row r="932" spans="3:19"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</row>
    <row r="933" spans="3:19"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</row>
    <row r="934" spans="3:19"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</row>
    <row r="935" spans="3:19"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</row>
    <row r="936" spans="3:19"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</row>
    <row r="937" spans="3:19"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</row>
    <row r="938" spans="3:19"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</row>
    <row r="939" spans="3:19"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</row>
    <row r="940" spans="3:19"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</row>
    <row r="941" spans="3:19"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</row>
    <row r="942" spans="3:19"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</row>
    <row r="943" spans="3:19"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</row>
    <row r="944" spans="3:19"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</row>
    <row r="945" spans="3:19"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</row>
    <row r="946" spans="3:19"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</row>
    <row r="947" spans="3:19"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</row>
    <row r="948" spans="3:19"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</row>
    <row r="949" spans="3:19"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</row>
    <row r="950" spans="3:19"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</row>
    <row r="951" spans="3:19"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</row>
    <row r="952" spans="3:19"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</row>
    <row r="953" spans="3:19"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</row>
    <row r="954" spans="3:19"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</row>
    <row r="955" spans="3:19"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</row>
    <row r="956" spans="3:19"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</row>
    <row r="957" spans="3:19"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</row>
    <row r="958" spans="3:19"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</row>
    <row r="959" spans="3:19"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</row>
    <row r="960" spans="3:19"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</row>
    <row r="961" spans="3:19"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</row>
    <row r="962" spans="3:19"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</row>
    <row r="963" spans="3:19"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</row>
    <row r="964" spans="3:19"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</row>
    <row r="965" spans="3:19"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</row>
    <row r="966" spans="3:19"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</row>
    <row r="967" spans="3:19"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</row>
    <row r="968" spans="3:19"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</row>
    <row r="969" spans="3:19"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</row>
    <row r="970" spans="3:19"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</row>
    <row r="971" spans="3:19"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</row>
    <row r="972" spans="3:19"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</row>
    <row r="973" spans="3:19"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</row>
    <row r="974" spans="3:19"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</row>
    <row r="975" spans="3:19"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</row>
    <row r="976" spans="3:19"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</row>
    <row r="977" spans="3:19"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</row>
    <row r="978" spans="3:19"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</row>
    <row r="979" spans="3:19"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</row>
    <row r="980" spans="3:19"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</row>
    <row r="981" spans="3:19"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</row>
    <row r="982" spans="3:19"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</row>
    <row r="983" spans="3:19"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</row>
    <row r="984" spans="3:19"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</row>
    <row r="985" spans="3:19"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</row>
    <row r="986" spans="3:19"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</row>
    <row r="987" spans="3:19"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</row>
    <row r="988" spans="3:19"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</row>
    <row r="989" spans="3:19"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</row>
    <row r="990" spans="3:19"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</row>
    <row r="991" spans="3:19"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</row>
    <row r="992" spans="3:19"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</row>
    <row r="993" spans="3:19"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</row>
    <row r="994" spans="3:19"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</row>
    <row r="995" spans="3:19"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</row>
    <row r="996" spans="3:19"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</row>
    <row r="997" spans="3:19"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</row>
    <row r="998" spans="3:19"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</row>
    <row r="999" spans="3:19"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</row>
    <row r="1000" spans="3:19"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</row>
    <row r="1001" spans="3:19"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</row>
    <row r="1002" spans="3:19"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</row>
    <row r="1003" spans="3:19"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</row>
    <row r="1004" spans="3:19"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</row>
    <row r="1005" spans="3:19"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</row>
    <row r="1006" spans="3:19"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</row>
    <row r="1007" spans="3:19"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</row>
    <row r="1008" spans="3:19"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</row>
    <row r="1009" spans="3:19"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</row>
    <row r="1010" spans="3:19"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</row>
    <row r="1011" spans="3:19"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32"/>
      <c r="S1011" s="32"/>
    </row>
    <row r="1012" spans="3:19"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32"/>
      <c r="S1012" s="32"/>
    </row>
    <row r="1013" spans="3:19"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32"/>
      <c r="S1013" s="32"/>
    </row>
    <row r="1014" spans="3:19"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32"/>
      <c r="S1014" s="32"/>
    </row>
    <row r="1015" spans="3:19"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</row>
    <row r="1016" spans="3:19"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</row>
    <row r="1017" spans="3:19"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</row>
    <row r="1018" spans="3:19"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</row>
    <row r="1019" spans="3:19"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32"/>
      <c r="S1019" s="32"/>
    </row>
    <row r="1020" spans="3:19">
      <c r="C1020" s="32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</row>
    <row r="1021" spans="3:19">
      <c r="C1021" s="32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</row>
    <row r="1022" spans="3:19"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</row>
    <row r="1023" spans="3:19"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32"/>
      <c r="S1023" s="32"/>
    </row>
    <row r="1024" spans="3:19"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</row>
    <row r="1025" spans="3:19"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</row>
    <row r="1026" spans="3:19"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</row>
    <row r="1027" spans="3:19"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32"/>
      <c r="S1027" s="32"/>
    </row>
    <row r="1028" spans="3:19"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32"/>
      <c r="S1028" s="32"/>
    </row>
    <row r="1029" spans="3:19"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</row>
    <row r="1030" spans="3:19"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32"/>
      <c r="S1030" s="32"/>
    </row>
    <row r="1031" spans="3:19"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32"/>
      <c r="S1031" s="32"/>
    </row>
    <row r="1032" spans="3:19"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</row>
    <row r="1033" spans="3:19"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2"/>
      <c r="R1033" s="32"/>
      <c r="S1033" s="32"/>
    </row>
    <row r="1034" spans="3:19"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32"/>
      <c r="N1034" s="32"/>
      <c r="O1034" s="32"/>
      <c r="P1034" s="32"/>
      <c r="Q1034" s="32"/>
      <c r="R1034" s="32"/>
      <c r="S1034" s="32"/>
    </row>
    <row r="1035" spans="3:19"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32"/>
      <c r="N1035" s="32"/>
      <c r="O1035" s="32"/>
      <c r="P1035" s="32"/>
      <c r="Q1035" s="32"/>
      <c r="R1035" s="32"/>
      <c r="S1035" s="32"/>
    </row>
    <row r="1036" spans="3:19"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</row>
    <row r="1037" spans="3:19"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</row>
    <row r="1038" spans="3:19"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</row>
    <row r="1039" spans="3:19"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32"/>
      <c r="S1039" s="32"/>
    </row>
    <row r="1040" spans="3:19"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</row>
    <row r="1041" spans="3:19">
      <c r="C1041" s="32"/>
      <c r="D1041" s="32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32"/>
      <c r="S1041" s="32"/>
    </row>
    <row r="1042" spans="3:19">
      <c r="C1042" s="32"/>
      <c r="D1042" s="32"/>
      <c r="E1042" s="32"/>
      <c r="F1042" s="32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32"/>
      <c r="S1042" s="32"/>
    </row>
    <row r="1043" spans="3:19"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</row>
    <row r="1044" spans="3:19"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</row>
    <row r="1045" spans="3:19"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</row>
    <row r="1046" spans="3:19">
      <c r="C1046" s="32"/>
      <c r="D1046" s="32"/>
      <c r="E1046" s="32"/>
      <c r="F1046" s="32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32"/>
      <c r="S1046" s="32"/>
    </row>
    <row r="1047" spans="3:19">
      <c r="C1047" s="32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</row>
    <row r="1048" spans="3:19">
      <c r="C1048" s="32"/>
      <c r="D1048" s="32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32"/>
      <c r="S1048" s="32"/>
    </row>
    <row r="1049" spans="3:19">
      <c r="C1049" s="32"/>
      <c r="D1049" s="32"/>
      <c r="E1049" s="32"/>
      <c r="F1049" s="32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2"/>
      <c r="R1049" s="32"/>
      <c r="S1049" s="32"/>
    </row>
    <row r="1050" spans="3:19">
      <c r="C1050" s="32"/>
      <c r="D1050" s="32"/>
      <c r="E1050" s="32"/>
      <c r="F1050" s="32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32"/>
      <c r="S1050" s="32"/>
    </row>
    <row r="1051" spans="3:19">
      <c r="C1051" s="32"/>
      <c r="D1051" s="32"/>
      <c r="E1051" s="32"/>
      <c r="F1051" s="32"/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32"/>
      <c r="S1051" s="32"/>
    </row>
    <row r="1052" spans="3:19">
      <c r="C1052" s="32"/>
      <c r="D1052" s="32"/>
      <c r="E1052" s="32"/>
      <c r="F1052" s="32"/>
      <c r="G1052" s="32"/>
      <c r="H1052" s="32"/>
      <c r="I1052" s="32"/>
      <c r="J1052" s="32"/>
      <c r="K1052" s="32"/>
      <c r="L1052" s="32"/>
      <c r="M1052" s="32"/>
      <c r="N1052" s="32"/>
      <c r="O1052" s="32"/>
      <c r="P1052" s="32"/>
      <c r="Q1052" s="32"/>
      <c r="R1052" s="32"/>
      <c r="S1052" s="32"/>
    </row>
    <row r="1053" spans="3:19">
      <c r="C1053" s="32"/>
      <c r="D1053" s="32"/>
      <c r="E1053" s="32"/>
      <c r="F1053" s="32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2"/>
      <c r="R1053" s="32"/>
      <c r="S1053" s="32"/>
    </row>
    <row r="1054" spans="3:19">
      <c r="C1054" s="32"/>
      <c r="D1054" s="32"/>
      <c r="E1054" s="32"/>
      <c r="F1054" s="32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32"/>
      <c r="S1054" s="32"/>
    </row>
    <row r="1055" spans="3:19">
      <c r="C1055" s="32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</row>
    <row r="1056" spans="3:19">
      <c r="C1056" s="32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</row>
    <row r="1057" spans="3:19">
      <c r="C1057" s="32"/>
      <c r="D1057" s="32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32"/>
      <c r="S1057" s="32"/>
    </row>
    <row r="1058" spans="3:19"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</row>
    <row r="1059" spans="3:19">
      <c r="C1059" s="32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</row>
    <row r="1060" spans="3:19">
      <c r="C1060" s="32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</row>
    <row r="1061" spans="3:19"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</row>
    <row r="1062" spans="3:19">
      <c r="C1062" s="32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</row>
    <row r="1063" spans="3:19"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</row>
    <row r="1064" spans="3:19"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32"/>
      <c r="S1064" s="32"/>
    </row>
    <row r="1065" spans="3:19">
      <c r="C1065" s="32"/>
      <c r="D1065" s="32"/>
      <c r="E1065" s="32"/>
      <c r="F1065" s="32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2"/>
      <c r="R1065" s="32"/>
      <c r="S1065" s="32"/>
    </row>
    <row r="1066" spans="3:19">
      <c r="C1066" s="32"/>
      <c r="D1066" s="32"/>
      <c r="E1066" s="32"/>
      <c r="F1066" s="32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32"/>
      <c r="S1066" s="32"/>
    </row>
    <row r="1067" spans="3:19"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2"/>
      <c r="R1067" s="32"/>
      <c r="S1067" s="32"/>
    </row>
    <row r="1068" spans="3:19"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2"/>
      <c r="R1068" s="32"/>
      <c r="S1068" s="32"/>
    </row>
    <row r="1069" spans="3:19"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32"/>
      <c r="S1069" s="32"/>
    </row>
    <row r="1070" spans="3:19"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2"/>
      <c r="R1070" s="32"/>
      <c r="S1070" s="32"/>
    </row>
    <row r="1071" spans="3:19"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  <c r="M1071" s="32"/>
      <c r="N1071" s="32"/>
      <c r="O1071" s="32"/>
      <c r="P1071" s="32"/>
      <c r="Q1071" s="32"/>
      <c r="R1071" s="32"/>
      <c r="S1071" s="32"/>
    </row>
    <row r="1072" spans="3:19"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</row>
    <row r="1073" spans="3:19"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2"/>
      <c r="R1073" s="32"/>
      <c r="S1073" s="32"/>
    </row>
    <row r="1074" spans="3:19"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</row>
    <row r="1075" spans="3:19"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32"/>
      <c r="S1075" s="32"/>
    </row>
    <row r="1076" spans="3:19"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</row>
    <row r="1077" spans="3:19"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32"/>
      <c r="S1077" s="32"/>
    </row>
    <row r="1078" spans="3:19">
      <c r="C1078" s="32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32"/>
      <c r="S1078" s="32"/>
    </row>
    <row r="1079" spans="3:19"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32"/>
      <c r="S1079" s="32"/>
    </row>
    <row r="1080" spans="3:19">
      <c r="C1080" s="32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</row>
    <row r="1081" spans="3:19"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</row>
    <row r="1082" spans="3:19"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</row>
    <row r="1083" spans="3:19"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</row>
    <row r="1084" spans="3:19"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</row>
    <row r="1085" spans="3:19"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32"/>
      <c r="S1085" s="32"/>
    </row>
    <row r="1086" spans="3:19">
      <c r="C1086" s="32"/>
      <c r="D1086" s="32"/>
      <c r="E1086" s="32"/>
      <c r="F1086" s="32"/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32"/>
      <c r="S1086" s="32"/>
    </row>
    <row r="1087" spans="3:19"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  <c r="M1087" s="32"/>
      <c r="N1087" s="32"/>
      <c r="O1087" s="32"/>
      <c r="P1087" s="32"/>
      <c r="Q1087" s="32"/>
      <c r="R1087" s="32"/>
      <c r="S1087" s="32"/>
    </row>
    <row r="1088" spans="3:19">
      <c r="C1088" s="32"/>
      <c r="D1088" s="32"/>
      <c r="E1088" s="32"/>
      <c r="F1088" s="32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32"/>
      <c r="S1088" s="32"/>
    </row>
    <row r="1089" spans="3:19"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32"/>
      <c r="S1089" s="32"/>
    </row>
    <row r="1090" spans="3:19"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32"/>
      <c r="S1090" s="32"/>
    </row>
    <row r="1091" spans="3:19"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32"/>
      <c r="S1091" s="32"/>
    </row>
    <row r="1092" spans="3:19">
      <c r="C1092" s="32"/>
      <c r="D1092" s="32"/>
      <c r="E1092" s="32"/>
      <c r="F1092" s="32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32"/>
      <c r="S1092" s="32"/>
    </row>
    <row r="1093" spans="3:19"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32"/>
      <c r="S1093" s="32"/>
    </row>
    <row r="1094" spans="3:19"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32"/>
      <c r="S1094" s="32"/>
    </row>
    <row r="1095" spans="3:19"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32"/>
      <c r="S1095" s="32"/>
    </row>
    <row r="1096" spans="3:19"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32"/>
      <c r="S1096" s="32"/>
    </row>
    <row r="1097" spans="3:19">
      <c r="C1097" s="32"/>
      <c r="D1097" s="32"/>
      <c r="E1097" s="32"/>
      <c r="F1097" s="32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32"/>
      <c r="S1097" s="32"/>
    </row>
    <row r="1098" spans="3:19">
      <c r="C1098" s="32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</row>
    <row r="1099" spans="3:19">
      <c r="C1099" s="32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</row>
    <row r="1100" spans="3:19"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32"/>
      <c r="S1100" s="32"/>
    </row>
    <row r="1101" spans="3:19">
      <c r="C1101" s="32"/>
      <c r="D1101" s="32"/>
      <c r="E1101" s="32"/>
      <c r="F1101" s="32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2"/>
      <c r="R1101" s="32"/>
      <c r="S1101" s="32"/>
    </row>
    <row r="1102" spans="3:19">
      <c r="C1102" s="32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</row>
    <row r="1103" spans="3:19">
      <c r="C1103" s="32"/>
      <c r="D1103" s="32"/>
      <c r="E1103" s="32"/>
      <c r="F1103" s="32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32"/>
      <c r="S1103" s="32"/>
    </row>
    <row r="1104" spans="3:19"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32"/>
      <c r="S1104" s="32"/>
    </row>
    <row r="1105" spans="3:19"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2"/>
      <c r="R1105" s="32"/>
      <c r="S1105" s="32"/>
    </row>
    <row r="1106" spans="3:19"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32"/>
      <c r="S1106" s="32"/>
    </row>
    <row r="1107" spans="3:19"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2"/>
      <c r="R1107" s="32"/>
      <c r="S1107" s="32"/>
    </row>
    <row r="1108" spans="3:19"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32"/>
      <c r="S1108" s="32"/>
    </row>
    <row r="1109" spans="3:19"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32"/>
      <c r="S1109" s="32"/>
    </row>
    <row r="1110" spans="3:19"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</row>
    <row r="1111" spans="3:19"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32"/>
      <c r="S1111" s="32"/>
    </row>
    <row r="1112" spans="3:19"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32"/>
      <c r="S1112" s="32"/>
    </row>
    <row r="1113" spans="3:19"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</row>
    <row r="1114" spans="3:19"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32"/>
      <c r="S1114" s="32"/>
    </row>
    <row r="1115" spans="3:19"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</row>
    <row r="1116" spans="3:19"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</row>
    <row r="1117" spans="3:19"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</row>
    <row r="1118" spans="3:19"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32"/>
      <c r="S1118" s="32"/>
    </row>
    <row r="1119" spans="3:19"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32"/>
      <c r="S1119" s="32"/>
    </row>
    <row r="1120" spans="3:19"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32"/>
      <c r="S1120" s="32"/>
    </row>
    <row r="1121" spans="3:19"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32"/>
      <c r="S1121" s="32"/>
    </row>
    <row r="1122" spans="3:19"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32"/>
      <c r="S1122" s="32"/>
    </row>
    <row r="1123" spans="3:19"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32"/>
      <c r="S1123" s="32"/>
    </row>
    <row r="1124" spans="3:19"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32"/>
      <c r="S1124" s="32"/>
    </row>
    <row r="1125" spans="3:19"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32"/>
      <c r="S1125" s="32"/>
    </row>
    <row r="1126" spans="3:19"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</row>
    <row r="1127" spans="3:19"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  <c r="M1127" s="32"/>
      <c r="N1127" s="32"/>
      <c r="O1127" s="32"/>
      <c r="P1127" s="32"/>
      <c r="Q1127" s="32"/>
      <c r="R1127" s="32"/>
      <c r="S1127" s="32"/>
    </row>
    <row r="1128" spans="3:19"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32"/>
      <c r="S1128" s="32"/>
    </row>
    <row r="1129" spans="3:19"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32"/>
      <c r="S1129" s="32"/>
    </row>
    <row r="1130" spans="3:19"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32"/>
      <c r="S1130" s="32"/>
    </row>
    <row r="1131" spans="3:19"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  <c r="M1131" s="32"/>
      <c r="N1131" s="32"/>
      <c r="O1131" s="32"/>
      <c r="P1131" s="32"/>
      <c r="Q1131" s="32"/>
      <c r="R1131" s="32"/>
      <c r="S1131" s="32"/>
    </row>
    <row r="1132" spans="3:19"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32"/>
      <c r="S1132" s="32"/>
    </row>
    <row r="1133" spans="3:19"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32"/>
      <c r="S1133" s="32"/>
    </row>
    <row r="1134" spans="3:19"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</row>
    <row r="1135" spans="3:19"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</row>
    <row r="1136" spans="3:19"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</row>
    <row r="1137" spans="3:19">
      <c r="C1137" s="32"/>
      <c r="D1137" s="32"/>
      <c r="E1137" s="32"/>
      <c r="F1137" s="32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32"/>
      <c r="S1137" s="32"/>
    </row>
    <row r="1138" spans="3:19">
      <c r="C1138" s="32"/>
      <c r="D1138" s="32"/>
      <c r="E1138" s="32"/>
      <c r="F1138" s="32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32"/>
      <c r="S1138" s="32"/>
    </row>
    <row r="1139" spans="3:19">
      <c r="C1139" s="32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</row>
    <row r="1140" spans="3:19"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32"/>
      <c r="S1140" s="32"/>
    </row>
    <row r="1141" spans="3:19"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32"/>
      <c r="S1141" s="32"/>
    </row>
    <row r="1142" spans="3:19"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  <c r="M1142" s="32"/>
      <c r="N1142" s="32"/>
      <c r="O1142" s="32"/>
      <c r="P1142" s="32"/>
      <c r="Q1142" s="32"/>
      <c r="R1142" s="32"/>
      <c r="S1142" s="32"/>
    </row>
    <row r="1143" spans="3:19">
      <c r="C1143" s="32"/>
      <c r="D1143" s="32"/>
      <c r="E1143" s="32"/>
      <c r="F1143" s="32"/>
      <c r="G1143" s="32"/>
      <c r="H1143" s="32"/>
      <c r="I1143" s="32"/>
      <c r="J1143" s="32"/>
      <c r="K1143" s="32"/>
      <c r="L1143" s="32"/>
      <c r="M1143" s="32"/>
      <c r="N1143" s="32"/>
      <c r="O1143" s="32"/>
      <c r="P1143" s="32"/>
      <c r="Q1143" s="32"/>
      <c r="R1143" s="32"/>
      <c r="S1143" s="32"/>
    </row>
    <row r="1144" spans="3:19">
      <c r="C1144" s="32"/>
      <c r="D1144" s="32"/>
      <c r="E1144" s="32"/>
      <c r="F1144" s="32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32"/>
      <c r="S1144" s="32"/>
    </row>
    <row r="1145" spans="3:19">
      <c r="C1145" s="32"/>
      <c r="D1145" s="32"/>
      <c r="E1145" s="32"/>
      <c r="F1145" s="32"/>
      <c r="G1145" s="32"/>
      <c r="H1145" s="32"/>
      <c r="I1145" s="32"/>
      <c r="J1145" s="32"/>
      <c r="K1145" s="32"/>
      <c r="L1145" s="32"/>
      <c r="M1145" s="32"/>
      <c r="N1145" s="32"/>
      <c r="O1145" s="32"/>
      <c r="P1145" s="32"/>
      <c r="Q1145" s="32"/>
      <c r="R1145" s="32"/>
      <c r="S1145" s="32"/>
    </row>
    <row r="1146" spans="3:19"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32"/>
      <c r="S1146" s="32"/>
    </row>
    <row r="1147" spans="3:19"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32"/>
      <c r="S1147" s="32"/>
    </row>
    <row r="1148" spans="3:19">
      <c r="C1148" s="32"/>
      <c r="D1148" s="32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32"/>
      <c r="S1148" s="32"/>
    </row>
    <row r="1149" spans="3:19">
      <c r="C1149" s="32"/>
      <c r="D1149" s="32"/>
      <c r="E1149" s="32"/>
      <c r="F1149" s="32"/>
      <c r="G1149" s="32"/>
      <c r="H1149" s="32"/>
      <c r="I1149" s="32"/>
      <c r="J1149" s="32"/>
      <c r="K1149" s="32"/>
      <c r="L1149" s="32"/>
      <c r="M1149" s="32"/>
      <c r="N1149" s="32"/>
      <c r="O1149" s="32"/>
      <c r="P1149" s="32"/>
      <c r="Q1149" s="32"/>
      <c r="R1149" s="32"/>
      <c r="S1149" s="32"/>
    </row>
    <row r="1150" spans="3:19">
      <c r="C1150" s="32"/>
      <c r="D1150" s="32"/>
      <c r="E1150" s="32"/>
      <c r="F1150" s="32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32"/>
      <c r="S1150" s="32"/>
    </row>
    <row r="1151" spans="3:19">
      <c r="C1151" s="32"/>
      <c r="D1151" s="32"/>
      <c r="E1151" s="32"/>
      <c r="F1151" s="32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32"/>
      <c r="S1151" s="32"/>
    </row>
    <row r="1152" spans="3:19">
      <c r="C1152" s="32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</row>
    <row r="1153" spans="3:19">
      <c r="C1153" s="32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</row>
    <row r="1154" spans="3:19"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</row>
    <row r="1155" spans="3:19"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32"/>
      <c r="N1155" s="32"/>
      <c r="O1155" s="32"/>
      <c r="P1155" s="32"/>
      <c r="Q1155" s="32"/>
      <c r="R1155" s="32"/>
      <c r="S1155" s="32"/>
    </row>
    <row r="1156" spans="3:19"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32"/>
      <c r="S1156" s="32"/>
    </row>
    <row r="1157" spans="3:19"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  <c r="M1157" s="32"/>
      <c r="N1157" s="32"/>
      <c r="O1157" s="32"/>
      <c r="P1157" s="32"/>
      <c r="Q1157" s="32"/>
      <c r="R1157" s="32"/>
      <c r="S1157" s="32"/>
    </row>
    <row r="1158" spans="3:19">
      <c r="C1158" s="32"/>
      <c r="D1158" s="32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</row>
    <row r="1159" spans="3:19">
      <c r="C1159" s="32"/>
      <c r="D1159" s="32"/>
      <c r="E1159" s="32"/>
      <c r="F1159" s="32"/>
      <c r="G1159" s="32"/>
      <c r="H1159" s="32"/>
      <c r="I1159" s="32"/>
      <c r="J1159" s="32"/>
      <c r="K1159" s="32"/>
      <c r="L1159" s="32"/>
      <c r="M1159" s="32"/>
      <c r="N1159" s="32"/>
      <c r="O1159" s="32"/>
      <c r="P1159" s="32"/>
      <c r="Q1159" s="32"/>
      <c r="R1159" s="32"/>
      <c r="S1159" s="32"/>
    </row>
    <row r="1160" spans="3:19">
      <c r="C1160" s="32"/>
      <c r="D1160" s="32"/>
      <c r="E1160" s="32"/>
      <c r="F1160" s="32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2"/>
      <c r="R1160" s="32"/>
      <c r="S1160" s="32"/>
    </row>
    <row r="1161" spans="3:19"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32"/>
      <c r="S1161" s="32"/>
    </row>
    <row r="1162" spans="3:19">
      <c r="C1162" s="32"/>
      <c r="D1162" s="32"/>
      <c r="E1162" s="32"/>
      <c r="F1162" s="32"/>
      <c r="G1162" s="32"/>
      <c r="H1162" s="32"/>
      <c r="I1162" s="32"/>
      <c r="J1162" s="32"/>
      <c r="K1162" s="32"/>
      <c r="L1162" s="32"/>
      <c r="M1162" s="32"/>
      <c r="N1162" s="32"/>
      <c r="O1162" s="32"/>
      <c r="P1162" s="32"/>
      <c r="Q1162" s="32"/>
      <c r="R1162" s="32"/>
      <c r="S1162" s="32"/>
    </row>
    <row r="1163" spans="3:19">
      <c r="C1163" s="32"/>
      <c r="D1163" s="32"/>
      <c r="E1163" s="32"/>
      <c r="F1163" s="32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32"/>
      <c r="S1163" s="32"/>
    </row>
    <row r="1164" spans="3:19"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32"/>
      <c r="S1164" s="32"/>
    </row>
    <row r="1165" spans="3:19"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32"/>
      <c r="S1165" s="32"/>
    </row>
    <row r="1166" spans="3:19">
      <c r="C1166" s="32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</row>
    <row r="1167" spans="3:19"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  <c r="M1167" s="32"/>
      <c r="N1167" s="32"/>
      <c r="O1167" s="32"/>
      <c r="P1167" s="32"/>
      <c r="Q1167" s="32"/>
      <c r="R1167" s="32"/>
      <c r="S1167" s="32"/>
    </row>
    <row r="1168" spans="3:19">
      <c r="C1168" s="32"/>
      <c r="D1168" s="32"/>
      <c r="E1168" s="32"/>
      <c r="F1168" s="32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32"/>
      <c r="S1168" s="32"/>
    </row>
    <row r="1169" spans="3:19">
      <c r="C1169" s="32"/>
      <c r="D1169" s="32"/>
      <c r="E1169" s="32"/>
      <c r="F1169" s="32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2"/>
      <c r="R1169" s="32"/>
      <c r="S1169" s="32"/>
    </row>
    <row r="1170" spans="3:19">
      <c r="C1170" s="32"/>
      <c r="D1170" s="32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32"/>
      <c r="S1170" s="32"/>
    </row>
    <row r="1171" spans="3:19"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</row>
    <row r="1172" spans="3:19">
      <c r="C1172" s="32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</row>
    <row r="1173" spans="3:19">
      <c r="C1173" s="32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</row>
    <row r="1174" spans="3:19"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32"/>
      <c r="S1174" s="32"/>
    </row>
    <row r="1175" spans="3:19">
      <c r="C1175" s="32"/>
      <c r="D1175" s="32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32"/>
      <c r="S1175" s="32"/>
    </row>
    <row r="1176" spans="3:19"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</row>
    <row r="1177" spans="3:19"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32"/>
      <c r="S1177" s="32"/>
    </row>
    <row r="1178" spans="3:19">
      <c r="C1178" s="32"/>
      <c r="D1178" s="32"/>
      <c r="E1178" s="32"/>
      <c r="F1178" s="32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32"/>
      <c r="S1178" s="32"/>
    </row>
    <row r="1179" spans="3:19"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32"/>
      <c r="S1179" s="32"/>
    </row>
    <row r="1180" spans="3:19">
      <c r="C1180" s="32"/>
      <c r="D1180" s="32"/>
      <c r="E1180" s="32"/>
      <c r="F1180" s="32"/>
      <c r="G1180" s="32"/>
      <c r="H1180" s="32"/>
      <c r="I1180" s="32"/>
      <c r="J1180" s="32"/>
      <c r="K1180" s="32"/>
      <c r="L1180" s="32"/>
      <c r="M1180" s="32"/>
      <c r="N1180" s="32"/>
      <c r="O1180" s="32"/>
      <c r="P1180" s="32"/>
      <c r="Q1180" s="32"/>
      <c r="R1180" s="32"/>
      <c r="S1180" s="32"/>
    </row>
    <row r="1181" spans="3:19">
      <c r="C1181" s="32"/>
      <c r="D1181" s="32"/>
      <c r="E1181" s="32"/>
      <c r="F1181" s="32"/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32"/>
      <c r="S1181" s="32"/>
    </row>
    <row r="1182" spans="3:19">
      <c r="C1182" s="32"/>
      <c r="D1182" s="32"/>
      <c r="E1182" s="32"/>
      <c r="F1182" s="32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2"/>
      <c r="R1182" s="32"/>
      <c r="S1182" s="32"/>
    </row>
    <row r="1183" spans="3:19">
      <c r="C1183" s="32"/>
      <c r="D1183" s="32"/>
      <c r="E1183" s="32"/>
      <c r="F1183" s="32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2"/>
      <c r="R1183" s="32"/>
      <c r="S1183" s="32"/>
    </row>
    <row r="1184" spans="3:19">
      <c r="C1184" s="32"/>
      <c r="D1184" s="32"/>
      <c r="E1184" s="32"/>
      <c r="F1184" s="32"/>
      <c r="G1184" s="32"/>
      <c r="H1184" s="32"/>
      <c r="I1184" s="32"/>
      <c r="J1184" s="32"/>
      <c r="K1184" s="32"/>
      <c r="L1184" s="32"/>
      <c r="M1184" s="32"/>
      <c r="N1184" s="32"/>
      <c r="O1184" s="32"/>
      <c r="P1184" s="32"/>
      <c r="Q1184" s="32"/>
      <c r="R1184" s="32"/>
      <c r="S1184" s="32"/>
    </row>
    <row r="1185" spans="3:19">
      <c r="C1185" s="32"/>
      <c r="D1185" s="32"/>
      <c r="E1185" s="32"/>
      <c r="F1185" s="32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32"/>
      <c r="S1185" s="32"/>
    </row>
    <row r="1186" spans="3:19">
      <c r="C1186" s="32"/>
      <c r="D1186" s="32"/>
      <c r="E1186" s="32"/>
      <c r="F1186" s="32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2"/>
      <c r="R1186" s="32"/>
      <c r="S1186" s="32"/>
    </row>
    <row r="1187" spans="3:19"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</row>
    <row r="1188" spans="3:19">
      <c r="C1188" s="32"/>
      <c r="D1188" s="32"/>
      <c r="E1188" s="32"/>
      <c r="F1188" s="32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32"/>
      <c r="R1188" s="32"/>
      <c r="S1188" s="32"/>
    </row>
    <row r="1189" spans="3:19">
      <c r="C1189" s="32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</row>
    <row r="1190" spans="3:19">
      <c r="C1190" s="32"/>
      <c r="D1190" s="32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S1190" s="32"/>
    </row>
    <row r="1191" spans="3:19">
      <c r="C1191" s="32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</row>
    <row r="1192" spans="3:19">
      <c r="C1192" s="32"/>
      <c r="D1192" s="32"/>
      <c r="E1192" s="32"/>
      <c r="F1192" s="32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32"/>
      <c r="S1192" s="32"/>
    </row>
    <row r="1193" spans="3:19"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32"/>
      <c r="S1193" s="32"/>
    </row>
    <row r="1194" spans="3:19">
      <c r="C1194" s="32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</row>
    <row r="1195" spans="3:19">
      <c r="C1195" s="32"/>
      <c r="D1195" s="32"/>
      <c r="E1195" s="32"/>
      <c r="F1195" s="32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32"/>
      <c r="S1195" s="32"/>
    </row>
    <row r="1196" spans="3:19">
      <c r="C1196" s="32"/>
      <c r="D1196" s="32"/>
      <c r="E1196" s="32"/>
      <c r="F1196" s="32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32"/>
      <c r="S1196" s="32"/>
    </row>
    <row r="1197" spans="3:19">
      <c r="C1197" s="32"/>
      <c r="D1197" s="32"/>
      <c r="E1197" s="32"/>
      <c r="F1197" s="32"/>
      <c r="G1197" s="32"/>
      <c r="H1197" s="32"/>
      <c r="I1197" s="32"/>
      <c r="J1197" s="32"/>
      <c r="K1197" s="32"/>
      <c r="L1197" s="32"/>
      <c r="M1197" s="32"/>
      <c r="N1197" s="32"/>
      <c r="O1197" s="32"/>
      <c r="P1197" s="32"/>
      <c r="Q1197" s="32"/>
      <c r="R1197" s="32"/>
      <c r="S1197" s="32"/>
    </row>
    <row r="1198" spans="3:19"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32"/>
      <c r="S1198" s="32"/>
    </row>
    <row r="1199" spans="3:19"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32"/>
      <c r="S1199" s="32"/>
    </row>
    <row r="1200" spans="3:19"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32"/>
      <c r="S1200" s="32"/>
    </row>
    <row r="1201" spans="3:19">
      <c r="C1201" s="32"/>
      <c r="D1201" s="32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32"/>
      <c r="S1201" s="32"/>
    </row>
    <row r="1202" spans="3:19">
      <c r="C1202" s="32"/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32"/>
      <c r="S1202" s="32"/>
    </row>
    <row r="1203" spans="3:19">
      <c r="C1203" s="32"/>
      <c r="D1203" s="32"/>
      <c r="E1203" s="32"/>
      <c r="F1203" s="32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32"/>
      <c r="S1203" s="32"/>
    </row>
    <row r="1204" spans="3:19">
      <c r="C1204" s="32"/>
      <c r="D1204" s="32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32"/>
      <c r="S1204" s="32"/>
    </row>
    <row r="1205" spans="3:19">
      <c r="C1205" s="32"/>
      <c r="D1205" s="32"/>
      <c r="E1205" s="32"/>
      <c r="F1205" s="32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32"/>
      <c r="S1205" s="32"/>
    </row>
    <row r="1206" spans="3:19">
      <c r="C1206" s="32"/>
      <c r="D1206" s="32"/>
      <c r="E1206" s="32"/>
      <c r="F1206" s="32"/>
      <c r="G1206" s="32"/>
      <c r="H1206" s="32"/>
      <c r="I1206" s="32"/>
      <c r="J1206" s="32"/>
      <c r="K1206" s="32"/>
      <c r="L1206" s="32"/>
      <c r="M1206" s="32"/>
      <c r="N1206" s="32"/>
      <c r="O1206" s="32"/>
      <c r="P1206" s="32"/>
      <c r="Q1206" s="32"/>
      <c r="R1206" s="32"/>
      <c r="S1206" s="32"/>
    </row>
    <row r="1207" spans="3:19">
      <c r="C1207" s="32"/>
      <c r="D1207" s="32"/>
      <c r="E1207" s="32"/>
      <c r="F1207" s="32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32"/>
      <c r="S1207" s="32"/>
    </row>
    <row r="1208" spans="3:19">
      <c r="C1208" s="32"/>
      <c r="D1208" s="32"/>
      <c r="E1208" s="32"/>
      <c r="F1208" s="32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32"/>
      <c r="S1208" s="32"/>
    </row>
    <row r="1209" spans="3:19">
      <c r="C1209" s="32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</row>
    <row r="1210" spans="3:19">
      <c r="C1210" s="32"/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32"/>
      <c r="S1210" s="32"/>
    </row>
    <row r="1211" spans="3:19">
      <c r="C1211" s="32"/>
      <c r="D1211" s="32"/>
      <c r="E1211" s="32"/>
      <c r="F1211" s="32"/>
      <c r="G1211" s="32"/>
      <c r="H1211" s="32"/>
      <c r="I1211" s="32"/>
      <c r="J1211" s="32"/>
      <c r="K1211" s="32"/>
      <c r="L1211" s="32"/>
      <c r="M1211" s="32"/>
      <c r="N1211" s="32"/>
      <c r="O1211" s="32"/>
      <c r="P1211" s="32"/>
      <c r="Q1211" s="32"/>
      <c r="R1211" s="32"/>
      <c r="S1211" s="32"/>
    </row>
    <row r="1212" spans="3:19">
      <c r="C1212" s="32"/>
      <c r="D1212" s="32"/>
      <c r="E1212" s="32"/>
      <c r="F1212" s="32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32"/>
      <c r="S1212" s="32"/>
    </row>
    <row r="1213" spans="3:19">
      <c r="C1213" s="32"/>
      <c r="D1213" s="32"/>
      <c r="E1213" s="32"/>
      <c r="F1213" s="32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32"/>
      <c r="S1213" s="32"/>
    </row>
    <row r="1214" spans="3:19">
      <c r="C1214" s="32"/>
      <c r="D1214" s="32"/>
      <c r="E1214" s="32"/>
      <c r="F1214" s="32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32"/>
      <c r="S1214" s="32"/>
    </row>
    <row r="1215" spans="3:19">
      <c r="C1215" s="32"/>
      <c r="D1215" s="32"/>
      <c r="E1215" s="32"/>
      <c r="F1215" s="32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2"/>
      <c r="R1215" s="32"/>
      <c r="S1215" s="32"/>
    </row>
    <row r="1216" spans="3:19">
      <c r="C1216" s="32"/>
      <c r="D1216" s="32"/>
      <c r="E1216" s="32"/>
      <c r="F1216" s="32"/>
      <c r="G1216" s="32"/>
      <c r="H1216" s="32"/>
      <c r="I1216" s="32"/>
      <c r="J1216" s="32"/>
      <c r="K1216" s="32"/>
      <c r="L1216" s="32"/>
      <c r="M1216" s="32"/>
      <c r="N1216" s="32"/>
      <c r="O1216" s="32"/>
      <c r="P1216" s="32"/>
      <c r="Q1216" s="32"/>
      <c r="R1216" s="32"/>
      <c r="S1216" s="32"/>
    </row>
    <row r="1217" spans="3:19">
      <c r="C1217" s="32"/>
      <c r="D1217" s="32"/>
      <c r="E1217" s="32"/>
      <c r="F1217" s="32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32"/>
      <c r="S1217" s="32"/>
    </row>
    <row r="1218" spans="3:19">
      <c r="C1218" s="32"/>
      <c r="D1218" s="32"/>
      <c r="E1218" s="32"/>
      <c r="F1218" s="32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32"/>
      <c r="S1218" s="32"/>
    </row>
    <row r="1219" spans="3:19">
      <c r="C1219" s="32"/>
      <c r="D1219" s="32"/>
      <c r="E1219" s="32"/>
      <c r="F1219" s="32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32"/>
      <c r="S1219" s="32"/>
    </row>
    <row r="1220" spans="3:19">
      <c r="C1220" s="32"/>
      <c r="D1220" s="32"/>
      <c r="E1220" s="32"/>
      <c r="F1220" s="32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32"/>
      <c r="S1220" s="32"/>
    </row>
    <row r="1221" spans="3:19">
      <c r="C1221" s="32"/>
      <c r="D1221" s="32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32"/>
      <c r="S1221" s="32"/>
    </row>
    <row r="1222" spans="3:19">
      <c r="C1222" s="32"/>
      <c r="D1222" s="32"/>
      <c r="E1222" s="32"/>
      <c r="F1222" s="32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32"/>
      <c r="S1222" s="32"/>
    </row>
    <row r="1223" spans="3:19">
      <c r="C1223" s="32"/>
      <c r="D1223" s="32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32"/>
      <c r="S1223" s="32"/>
    </row>
    <row r="1224" spans="3:19">
      <c r="C1224" s="32"/>
      <c r="D1224" s="32"/>
      <c r="E1224" s="32"/>
      <c r="F1224" s="32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32"/>
      <c r="S1224" s="32"/>
    </row>
    <row r="1225" spans="3:19">
      <c r="C1225" s="32"/>
      <c r="D1225" s="32"/>
      <c r="E1225" s="32"/>
      <c r="F1225" s="32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32"/>
      <c r="S1225" s="32"/>
    </row>
    <row r="1226" spans="3:19">
      <c r="C1226" s="32"/>
      <c r="D1226" s="32"/>
      <c r="E1226" s="32"/>
      <c r="F1226" s="32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32"/>
      <c r="S1226" s="32"/>
    </row>
    <row r="1227" spans="3:19">
      <c r="C1227" s="32"/>
      <c r="D1227" s="32"/>
      <c r="E1227" s="32"/>
      <c r="F1227" s="32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32"/>
      <c r="S1227" s="32"/>
    </row>
    <row r="1228" spans="3:19"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32"/>
      <c r="S1228" s="32"/>
    </row>
    <row r="1229" spans="3:19">
      <c r="C1229" s="32"/>
      <c r="D1229" s="32"/>
      <c r="E1229" s="32"/>
      <c r="F1229" s="32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2"/>
      <c r="R1229" s="32"/>
      <c r="S1229" s="32"/>
    </row>
    <row r="1230" spans="3:19">
      <c r="C1230" s="32"/>
      <c r="D1230" s="32"/>
      <c r="E1230" s="32"/>
      <c r="F1230" s="32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32"/>
      <c r="S1230" s="32"/>
    </row>
    <row r="1231" spans="3:19">
      <c r="C1231" s="32"/>
      <c r="D1231" s="32"/>
      <c r="E1231" s="32"/>
      <c r="F1231" s="32"/>
      <c r="G1231" s="32"/>
      <c r="H1231" s="32"/>
      <c r="I1231" s="32"/>
      <c r="J1231" s="32"/>
      <c r="K1231" s="32"/>
      <c r="L1231" s="32"/>
      <c r="M1231" s="32"/>
      <c r="N1231" s="32"/>
      <c r="O1231" s="32"/>
      <c r="P1231" s="32"/>
      <c r="Q1231" s="32"/>
      <c r="R1231" s="32"/>
      <c r="S1231" s="32"/>
    </row>
    <row r="1232" spans="3:19"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2"/>
      <c r="R1232" s="32"/>
      <c r="S1232" s="32"/>
    </row>
    <row r="1233" spans="3:19">
      <c r="C1233" s="32"/>
      <c r="D1233" s="32"/>
      <c r="E1233" s="32"/>
      <c r="F1233" s="32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32"/>
      <c r="S1233" s="32"/>
    </row>
    <row r="1234" spans="3:19">
      <c r="C1234" s="32"/>
      <c r="D1234" s="32"/>
      <c r="E1234" s="32"/>
      <c r="F1234" s="32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2"/>
      <c r="R1234" s="32"/>
      <c r="S1234" s="32"/>
    </row>
    <row r="1235" spans="3:19">
      <c r="C1235" s="32"/>
      <c r="D1235" s="32"/>
      <c r="E1235" s="32"/>
      <c r="F1235" s="32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2"/>
      <c r="R1235" s="32"/>
      <c r="S1235" s="32"/>
    </row>
    <row r="1236" spans="3:19">
      <c r="C1236" s="32"/>
      <c r="D1236" s="32"/>
      <c r="E1236" s="32"/>
      <c r="F1236" s="32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2"/>
      <c r="R1236" s="32"/>
      <c r="S1236" s="32"/>
    </row>
    <row r="1237" spans="3:19">
      <c r="C1237" s="32"/>
      <c r="D1237" s="32"/>
      <c r="E1237" s="32"/>
      <c r="F1237" s="32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2"/>
      <c r="R1237" s="32"/>
      <c r="S1237" s="32"/>
    </row>
    <row r="1238" spans="3:19"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  <c r="M1238" s="32"/>
      <c r="N1238" s="32"/>
      <c r="O1238" s="32"/>
      <c r="P1238" s="32"/>
      <c r="Q1238" s="32"/>
      <c r="R1238" s="32"/>
      <c r="S1238" s="32"/>
    </row>
    <row r="1239" spans="3:19">
      <c r="C1239" s="32"/>
      <c r="D1239" s="32"/>
      <c r="E1239" s="32"/>
      <c r="F1239" s="32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2"/>
      <c r="R1239" s="32"/>
      <c r="S1239" s="32"/>
    </row>
    <row r="1240" spans="3:19">
      <c r="C1240" s="32"/>
      <c r="D1240" s="32"/>
      <c r="E1240" s="32"/>
      <c r="F1240" s="32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32"/>
      <c r="S1240" s="32"/>
    </row>
  </sheetData>
  <autoFilter ref="A17:GX17"/>
  <mergeCells count="49">
    <mergeCell ref="A1:BJ1"/>
    <mergeCell ref="A2:BJ2"/>
    <mergeCell ref="AG11:BJ11"/>
    <mergeCell ref="P15:P16"/>
    <mergeCell ref="J15:K16"/>
    <mergeCell ref="A14:A15"/>
    <mergeCell ref="BA14:BC15"/>
    <mergeCell ref="AJ13:BI13"/>
    <mergeCell ref="AV15:AV16"/>
    <mergeCell ref="AW15:AW16"/>
    <mergeCell ref="Q11:AE11"/>
    <mergeCell ref="AI13:AI16"/>
    <mergeCell ref="Q8:AE8"/>
    <mergeCell ref="M15:M16"/>
    <mergeCell ref="W13:Y16"/>
    <mergeCell ref="AH13:AH16"/>
    <mergeCell ref="BJ14:BJ16"/>
    <mergeCell ref="BH14:BI15"/>
    <mergeCell ref="AJ14:AV14"/>
    <mergeCell ref="AS15:AS16"/>
    <mergeCell ref="BF14:BG15"/>
    <mergeCell ref="AN15:AR15"/>
    <mergeCell ref="BD14:BE15"/>
    <mergeCell ref="AJ15:AM15"/>
    <mergeCell ref="AT15:AT16"/>
    <mergeCell ref="AX14:AZ15"/>
    <mergeCell ref="C3:BJ3"/>
    <mergeCell ref="AG9:BJ9"/>
    <mergeCell ref="AG10:BJ10"/>
    <mergeCell ref="Q7:AE7"/>
    <mergeCell ref="AG7:BJ7"/>
    <mergeCell ref="A4:BJ4"/>
    <mergeCell ref="Q9:AE9"/>
    <mergeCell ref="Q10:AE10"/>
    <mergeCell ref="AG8:BJ8"/>
    <mergeCell ref="L15:L16"/>
    <mergeCell ref="AG13:AG16"/>
    <mergeCell ref="C13:V13"/>
    <mergeCell ref="Q14:S16"/>
    <mergeCell ref="C14:E16"/>
    <mergeCell ref="F14:I16"/>
    <mergeCell ref="T14:V16"/>
    <mergeCell ref="J14:P14"/>
    <mergeCell ref="N15:O16"/>
    <mergeCell ref="AF13:AF16"/>
    <mergeCell ref="Z13:AC15"/>
    <mergeCell ref="AA16:AC16"/>
    <mergeCell ref="AD13:AD16"/>
    <mergeCell ref="AE13:AE16"/>
  </mergeCells>
  <phoneticPr fontId="13" type="noConversion"/>
  <pageMargins left="0.19685039370078741" right="0.19685039370078741" top="0.19685039370078741" bottom="0.19685039370078741" header="0.15748031496062992" footer="0.15748031496062992"/>
  <pageSetup paperSize="8" scale="35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 1 (чист)</vt:lpstr>
      <vt:lpstr>ОБАС </vt:lpstr>
      <vt:lpstr>Лист1</vt:lpstr>
      <vt:lpstr>'ОБАС '!Заголовки_для_печати</vt:lpstr>
      <vt:lpstr>'Приложение 1 (чист)'!Заголовки_для_печати</vt:lpstr>
      <vt:lpstr>'ОБАС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avn</dc:creator>
  <cp:lastModifiedBy>User</cp:lastModifiedBy>
  <cp:lastPrinted>2019-01-17T09:39:36Z</cp:lastPrinted>
  <dcterms:created xsi:type="dcterms:W3CDTF">2011-12-09T07:36:49Z</dcterms:created>
  <dcterms:modified xsi:type="dcterms:W3CDTF">2019-01-22T05:36:34Z</dcterms:modified>
</cp:coreProperties>
</file>